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ja.kranjacpopo\Documents\Jednostavna nabava 2025\Osiguranje imovine Grada Šibenika\"/>
    </mc:Choice>
  </mc:AlternateContent>
  <xr:revisionPtr revIDLastSave="0" documentId="13_ncr:1_{C9EC76C2-328A-4E1E-8099-B64F1766F82E}" xr6:coauthVersionLast="47" xr6:coauthVersionMax="47" xr10:uidLastSave="{00000000-0000-0000-0000-000000000000}"/>
  <bookViews>
    <workbookView xWindow="-105" yWindow="0" windowWidth="14610" windowHeight="15585" tabRatio="785" xr2:uid="{00000000-000D-0000-FFFF-FFFF00000000}"/>
  </bookViews>
  <sheets>
    <sheet name="Troškovnik All Risks" sheetId="1" r:id="rId1"/>
    <sheet name="Građevinski objekti i oprema" sheetId="3" r:id="rId2"/>
    <sheet name="Troškovnik osiguranje stanova" sheetId="11" r:id="rId3"/>
    <sheet name="Popis stanova" sheetId="9" r:id="rId4"/>
    <sheet name="Troškovnik UKUPNO" sheetId="8" r:id="rId5"/>
  </sheets>
  <definedNames>
    <definedName name="Excel_BuiltIn__FilterDatabase_1">#REF!</definedName>
    <definedName name="Excel_BuiltIn__FilterDatabase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8" i="11"/>
  <c r="F9" i="11"/>
  <c r="D7" i="8"/>
  <c r="D8" i="8" s="1"/>
  <c r="F12" i="3"/>
  <c r="F13" i="3"/>
  <c r="F14" i="3"/>
  <c r="F15" i="3"/>
  <c r="F16" i="3"/>
  <c r="F17" i="3"/>
  <c r="F18" i="3"/>
  <c r="F19" i="3"/>
  <c r="F20" i="3"/>
  <c r="F11" i="3"/>
  <c r="F8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2" i="3"/>
  <c r="F61" i="3"/>
  <c r="C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113" i="9" s="1"/>
  <c r="F43" i="3" l="1"/>
  <c r="F28" i="1"/>
  <c r="F62" i="3" l="1"/>
  <c r="D9" i="8"/>
  <c r="E8" i="1" l="1"/>
  <c r="E6" i="1"/>
  <c r="E9" i="1" l="1"/>
</calcChain>
</file>

<file path=xl/sharedStrings.xml><?xml version="1.0" encoding="utf-8"?>
<sst xmlns="http://schemas.openxmlformats.org/spreadsheetml/2006/main" count="388" uniqueCount="290">
  <si>
    <t>All Risks</t>
  </si>
  <si>
    <t>Red. Br</t>
  </si>
  <si>
    <t>OSIGURANI RIZICI</t>
  </si>
  <si>
    <t>IZNOS FRANŠIZE</t>
  </si>
  <si>
    <t>Flexa (požar, udar groma, eksplozija, pad letjelice)</t>
  </si>
  <si>
    <t>SVEUKUPNO</t>
  </si>
  <si>
    <t>Predmet osiguranja</t>
  </si>
  <si>
    <t>Ostale opasnosti-neimenovani rizici</t>
  </si>
  <si>
    <t>Lom stakla-uključujući reklame i reklamne natpise na staklima</t>
  </si>
  <si>
    <t>Izljev vode iz vodovodnih i kanalizacijskih cijevi i ostalih cijevnih sustava</t>
  </si>
  <si>
    <t>Godina izgradnje</t>
  </si>
  <si>
    <t>Kvadratura</t>
  </si>
  <si>
    <t>Posebne napomene</t>
  </si>
  <si>
    <t>Red.br.</t>
  </si>
  <si>
    <t>1.</t>
  </si>
  <si>
    <t>Objekti ukupno</t>
  </si>
  <si>
    <t>2.</t>
  </si>
  <si>
    <t>3.</t>
  </si>
  <si>
    <t>4.</t>
  </si>
  <si>
    <t>5.</t>
  </si>
  <si>
    <t>6.</t>
  </si>
  <si>
    <t>Oprema ukupno</t>
  </si>
  <si>
    <t>7.</t>
  </si>
  <si>
    <t>Građevinski objekti - zgrade</t>
  </si>
  <si>
    <t>Sveukupno građevinski objekti</t>
  </si>
  <si>
    <t>Udar vlastitog, tuđeg i nepoznatog motornog vozila, uključujući radne strojeve i vozila, dim i nadzvučni valovi</t>
  </si>
  <si>
    <t>PDV</t>
  </si>
  <si>
    <t>Unutarnji nemiri, manifestacija, demonstracija, zlonamjerno oštećenje (vandalizam), štrajk i isključivanje iz rada</t>
  </si>
  <si>
    <t>Lokacija: Sve lokacije osiguranika</t>
  </si>
  <si>
    <t>Lokacije: Sve lokacije osiguranika</t>
  </si>
  <si>
    <t>SVEUKUPNO BEZ PDV-a</t>
  </si>
  <si>
    <t>SVEUKUPNO SA PDV-om</t>
  </si>
  <si>
    <t>Tablica 01 - Troškovnik osiguranja imovine</t>
  </si>
  <si>
    <t>8.</t>
  </si>
  <si>
    <t>9.</t>
  </si>
  <si>
    <t>Građevinski objekti i oprema</t>
  </si>
  <si>
    <t>Skupina osiguranja</t>
  </si>
  <si>
    <t>I</t>
  </si>
  <si>
    <t>UKUPNA CIJENA PONUDE BEZ PDV-a</t>
  </si>
  <si>
    <t>UKUPNA CIJENA PONUDE S PDV-om</t>
  </si>
  <si>
    <t>ZA PONUDITELJA</t>
  </si>
  <si>
    <t>____________________________________________</t>
  </si>
  <si>
    <t>(ovlaštena osoba ponuditelja)</t>
  </si>
  <si>
    <t>Troškovnik - UKUPNO</t>
  </si>
  <si>
    <t>OSIGURANJE IMOVINE - ALL RISKS</t>
  </si>
  <si>
    <t>Građevinski objekti - zgrade i ostali objekti</t>
  </si>
  <si>
    <t>Oprema i drugo</t>
  </si>
  <si>
    <t>Cjelokupna oprema i drugo</t>
  </si>
  <si>
    <t>Sveukupno oprema i drugo</t>
  </si>
  <si>
    <t>Potres</t>
  </si>
  <si>
    <t>Lom stroja (svi strojevi, uređaji, alati i aparati, oprema i EOP i ERC) uključujući mehaničku opremu iz objekta (cijela infrastruktura)</t>
  </si>
  <si>
    <t>tende, jarboli, nadstrešnice, rasvjetne instalacije i sl.</t>
  </si>
  <si>
    <t>asfaltiranje.</t>
  </si>
  <si>
    <t>Mehanička oprema iz objekata (3 % vrijednosti objekata)</t>
  </si>
  <si>
    <t>odvodne cijevi ako su odgovarajuće dimenzionirane, redovito održavane i čišćene.</t>
  </si>
  <si>
    <t>odvodne cijevi ili žlijebove začepi tuča ili nevremenom nanesene stvari.</t>
  </si>
  <si>
    <t>Nabavna vrijednost iz poslovnih knjiga (eur)</t>
  </si>
  <si>
    <t>Jednogodišnja premija osiguranja bez PDV-a (eur)</t>
  </si>
  <si>
    <t>Svota osiguranja (eur)</t>
  </si>
  <si>
    <t>Premija osiguranja za razdoblje od 1 godine (eur)</t>
  </si>
  <si>
    <t>OSIGURANI IZNOS (eur)</t>
  </si>
  <si>
    <t>1986.</t>
  </si>
  <si>
    <t>Trokatna masivna zgrada s klasičnim krovom (Krešimirov dom - Gradska uprava); Adresa: Trg palih branitelja Domovunskog rata 1, 22000 Šibenik</t>
  </si>
  <si>
    <t xml:space="preserve"> Jednokatna masivna zgrada s klasičnim ravnim krovom - Gradska vijećnica; Adresa: Trg Republke Hrvatske 3, 22000 Šibenik</t>
  </si>
  <si>
    <t>Trokatna masivna zgrada s klasičnim krovom - Gradska uprava; Adresa: Petra Grubišića 1, 22000 Šibenik</t>
  </si>
  <si>
    <t>Prostor Urbanog centra Šibenik u zgradi masivne građe; Adresa: Kralja Zvonimira 7a, 22000 Šibenik</t>
  </si>
  <si>
    <t>Prostor Urbanog inkubatora Šibenik u zgradi masivne građe; Adresa: Nove crkve 21 a, 22000 Šibenik</t>
  </si>
  <si>
    <t>Poslovni prostor površine 267 m2 koji se sastoji od prizemlja, prvog kata i uređenog potkrovlja, Adresa: Trg Kralja Držislava 1, 22000 Šibenik</t>
  </si>
  <si>
    <t>Sav inventar i oprema u Krešimirovu domu (Gradska uprava), Trg palih branitelja Domovinskog rata 1, 22000 Šibenik</t>
  </si>
  <si>
    <t>Sav inventar i oprema u Gradskoj vječnici , Trg Republke Hrvatske 3, 22000 Šibenik</t>
  </si>
  <si>
    <t>Sav inventar i oprema u Gradskoj upravi, Petra Grubišića 1, 22000 Šibenik</t>
  </si>
  <si>
    <t>Sav inventar i oprema u prostoru Urbanog centra, Kralja Zvonimira 7a, 22000 Šibenik</t>
  </si>
  <si>
    <t>Sav inventar i oprema u prostoru Urbanog inkubatora Šibenik,Nove Crkve 21 a, 22000 Šibenik</t>
  </si>
  <si>
    <t>Sav inventar i oprema u prostoru DV "Ljubica"; Ivana Meštrovića 14 b, 22000 Šibenik</t>
  </si>
  <si>
    <t>Sav inventar i oprema u prostoru Centar novih tehnologija "Trokut"; Velimira Škorpika 7/A, 22000 Šibenik</t>
  </si>
  <si>
    <t>SVEUKUPNO OBJEKTI i OPREMA</t>
  </si>
  <si>
    <t>Provalna krađa i razbojstvo (vandalizam) uključujući i veća oštećenja na građevinskim djelovima prostorija, instalacija i opreme</t>
  </si>
  <si>
    <t>1. Grad Šibenik</t>
  </si>
  <si>
    <t>Indirektni udar groma</t>
  </si>
  <si>
    <t>10.</t>
  </si>
  <si>
    <t>R.BR</t>
  </si>
  <si>
    <t>ADRESA</t>
  </si>
  <si>
    <t>POVRŠINA (m2)</t>
  </si>
  <si>
    <t>ČESTICA</t>
  </si>
  <si>
    <t>SVOTA OSIGURANJA</t>
  </si>
  <si>
    <t>Antuna Vrančića 6</t>
  </si>
  <si>
    <t>Ivana Gundulića 8</t>
  </si>
  <si>
    <t>3391/1</t>
  </si>
  <si>
    <t>Zagrebačka 1</t>
  </si>
  <si>
    <t>Bana I. Mažuranića 59</t>
  </si>
  <si>
    <t>848/64</t>
  </si>
  <si>
    <t>Ulica branitelja Domovinskog rada 2A</t>
  </si>
  <si>
    <t>3408/20</t>
  </si>
  <si>
    <t>Stube Andrije Medulića 1</t>
  </si>
  <si>
    <t>Bana Josipa Jelačića 78</t>
  </si>
  <si>
    <t>848/94</t>
  </si>
  <si>
    <t>Bana I. Mažuranića 37</t>
  </si>
  <si>
    <t>858/29</t>
  </si>
  <si>
    <t>Stjepana Radića 121</t>
  </si>
  <si>
    <t>3391/2</t>
  </si>
  <si>
    <t>Ulica branitelja Domovinskog rata 3</t>
  </si>
  <si>
    <t>3411/5</t>
  </si>
  <si>
    <t>Mandalinskih žrtava 13A</t>
  </si>
  <si>
    <t>3462/4 3460/1</t>
  </si>
  <si>
    <t>Sv.Nikole Tavelića 4</t>
  </si>
  <si>
    <t>Stjepana Radića 46</t>
  </si>
  <si>
    <t>3229/2</t>
  </si>
  <si>
    <t>Nove crkve 25</t>
  </si>
  <si>
    <t>Uskočka 4</t>
  </si>
  <si>
    <t>Put Vuka Mandušića 1</t>
  </si>
  <si>
    <t>17. buntovnika 9</t>
  </si>
  <si>
    <t>Ulica branitelja Domovinskog rata 2E</t>
  </si>
  <si>
    <t>3407/9</t>
  </si>
  <si>
    <t>Bana I. Mažuranića 68</t>
  </si>
  <si>
    <t>875/4</t>
  </si>
  <si>
    <t>Fausta Vrančića 5</t>
  </si>
  <si>
    <t>Petra Preradovića 19</t>
  </si>
  <si>
    <t>3040/12</t>
  </si>
  <si>
    <t>Stjepana Radića 54</t>
  </si>
  <si>
    <t>3229/3</t>
  </si>
  <si>
    <t>Grgura Ninskog 4</t>
  </si>
  <si>
    <t>Fausta Vrančića 11</t>
  </si>
  <si>
    <t>Bana I. Mažuranića 1</t>
  </si>
  <si>
    <t>858/15</t>
  </si>
  <si>
    <t>Ul. 8. udarne dalmat.brigade 6</t>
  </si>
  <si>
    <t>3195/1</t>
  </si>
  <si>
    <t>Bana Josipa Jelačića 78A</t>
  </si>
  <si>
    <t>848/66</t>
  </si>
  <si>
    <t>Pod lerojem 2 Zlarin</t>
  </si>
  <si>
    <t>*76/2 Zlarin</t>
  </si>
  <si>
    <t>Jerka Machieda 47</t>
  </si>
  <si>
    <t>Ivana Gundulića 30</t>
  </si>
  <si>
    <t>3393/21</t>
  </si>
  <si>
    <t>Ulica branitelja Domovinskog rada 2E</t>
  </si>
  <si>
    <t>Biskupa Fosca 10</t>
  </si>
  <si>
    <t>Ulica branitelja Domovinskog rata 2D</t>
  </si>
  <si>
    <t>3407/8</t>
  </si>
  <si>
    <t>Vladimira Nazora 55</t>
  </si>
  <si>
    <t>Ivana Gundulića 2</t>
  </si>
  <si>
    <t>Ul. 8. udarne dalmat.brigade 22</t>
  </si>
  <si>
    <t>3520/2</t>
  </si>
  <si>
    <t>Ulica branitelja Domovinskog rada 6</t>
  </si>
  <si>
    <t>3410/1</t>
  </si>
  <si>
    <t>Bana I. Mažuranića 7</t>
  </si>
  <si>
    <t>859/6</t>
  </si>
  <si>
    <t>Milice i Turka 29</t>
  </si>
  <si>
    <t>Petra Preradovića 9</t>
  </si>
  <si>
    <t>3061/26</t>
  </si>
  <si>
    <t>Jerka Machieda 14</t>
  </si>
  <si>
    <t>Nikole Tesle 121</t>
  </si>
  <si>
    <t>Kralja Tomislava 11</t>
  </si>
  <si>
    <t>Mate Leoni 66</t>
  </si>
  <si>
    <t>131/1 Donje Polje</t>
  </si>
  <si>
    <t>Stjepana Radića 79A</t>
  </si>
  <si>
    <t>2787/1</t>
  </si>
  <si>
    <t>Fausta Vrančića 16</t>
  </si>
  <si>
    <t>Stjepana Radića 127</t>
  </si>
  <si>
    <t>Bana Josipa Jelačića 76</t>
  </si>
  <si>
    <t>848/2</t>
  </si>
  <si>
    <t>Matije Gupca 42</t>
  </si>
  <si>
    <t>Frane Divinića 4</t>
  </si>
  <si>
    <t>Težačka 25</t>
  </si>
  <si>
    <t>Kralja Tomislava 21</t>
  </si>
  <si>
    <t>5251/1</t>
  </si>
  <si>
    <t>Stube I. Lukačića 3</t>
  </si>
  <si>
    <t>5704/1</t>
  </si>
  <si>
    <t>Zdravke Bege 16</t>
  </si>
  <si>
    <t>2155/1</t>
  </si>
  <si>
    <t>Marka Marulića 4</t>
  </si>
  <si>
    <t>3393/24</t>
  </si>
  <si>
    <t>Put 1.šibenskog partiz. odreda 2</t>
  </si>
  <si>
    <t>3032/11</t>
  </si>
  <si>
    <t>Nikole Tesle 117</t>
  </si>
  <si>
    <t>Jurja Barakovića 1</t>
  </si>
  <si>
    <t>Stube Petra Kaera 1</t>
  </si>
  <si>
    <t>Stube Dragojevića 1</t>
  </si>
  <si>
    <t>5254/2</t>
  </si>
  <si>
    <t>Ante Starčevića 7</t>
  </si>
  <si>
    <t>Sv.Nikole Tavelića 6</t>
  </si>
  <si>
    <t>Paška Zjačića 28</t>
  </si>
  <si>
    <t>Mandalinskih žrtava 22</t>
  </si>
  <si>
    <t>Mandalinskih žrtava 16C</t>
  </si>
  <si>
    <t>3418/8</t>
  </si>
  <si>
    <t>Bana I. Mažuranića 84</t>
  </si>
  <si>
    <t>858/12</t>
  </si>
  <si>
    <t>Bana I. Mažuranića 25</t>
  </si>
  <si>
    <t>858/24</t>
  </si>
  <si>
    <t>Stube Dragojevića 5</t>
  </si>
  <si>
    <t>Ivana Gundulića 10</t>
  </si>
  <si>
    <t>Ivana Gundulića 6</t>
  </si>
  <si>
    <t>Ulica branitelja Domovinskog rada 2C</t>
  </si>
  <si>
    <t>3408/24</t>
  </si>
  <si>
    <t>Mandalinskih žrtava 3</t>
  </si>
  <si>
    <t>3418/1</t>
  </si>
  <si>
    <t>Cesta Šibenik-Perković 85 Danilo Biranj (školska zgrada)</t>
  </si>
  <si>
    <t>123 Danilo Biranj</t>
  </si>
  <si>
    <t>Stjepana Radića 33</t>
  </si>
  <si>
    <t>2454/4</t>
  </si>
  <si>
    <t>Mesarske stube 3</t>
  </si>
  <si>
    <t>Ulica branitelja Domovinskog rata 2</t>
  </si>
  <si>
    <t>3411/3</t>
  </si>
  <si>
    <t>Ante Šupuka 20</t>
  </si>
  <si>
    <t>2927/4</t>
  </si>
  <si>
    <t>Ulica branitelja Domovinskog rada 3</t>
  </si>
  <si>
    <t>Sveukupno.</t>
  </si>
  <si>
    <t>Stanovi u vlasništvu Grada Šibenika prema popisu koji čini sastavni dio troškovnika.</t>
  </si>
  <si>
    <t>Građevinski objekt Dječji vrtić "Ljubica", sastoji se od podruma, prizemlja, kata, terase i krova, dvije terase i vanjsko stubište; Adresa: Ivana Meštrovića 14 b, 22000 Šibenik</t>
  </si>
  <si>
    <t xml:space="preserve"> Dvoetažna zidana zgrada s ravnim betonskim korovom u kojoj je smješten Centar za nove tehnologije "Trokut"; Adresa: Velimira Škorpika 7/A, 22000 Šibenik</t>
  </si>
  <si>
    <t xml:space="preserve"> Polivalentna dvorana "Kuća Umjetnosti Arsen"(projekcijska video dvorana, kazalište,stand-up, koncerna dvorana, cabaret dvorana, kongresna i plesna dvorana). Dvorana se jednim dijelom nalazi u prizemlju stambeno-poslovne zgrade (rekonstruirani dio), a u dvorišnom dijelu je prizemlje i kat (nadograđeni dio); Adresa: Obala Hrvatske mornarice 1, 22000 Šibenik</t>
  </si>
  <si>
    <t>11.</t>
  </si>
  <si>
    <t>12.</t>
  </si>
  <si>
    <t>13.</t>
  </si>
  <si>
    <t>Prostor inovacijskog centra - Inavis, tri međusobno povezane zgrade, masivne građe, ukupne površine 2900 m2;Adresa: Velimira Škorpika 6, 22000 Šibenik</t>
  </si>
  <si>
    <t>Zgrada Edukativnog kampusa u sklopu prostora Tvrđave sv. Ivana, površine 1.536 m2, u kojoj su smještene 3 učionice, izložbeni prostor, prostor za doručak sa malom kuhinjom, dnevni boravak i 14 soba za smještaj učenika-studenata. Adresa: Put Tanaje 29, 22000 Šibenik</t>
  </si>
  <si>
    <t>Prostor poduzetničkog inkubatora PIN, kojeg čine tri poslovne zgrade s klasičnim krovom, ukupne površine 1213 m2; Adresa:Velimira Škorpika 17 B, 22000 Šibenik</t>
  </si>
  <si>
    <t>Centar koralja Zlarin- osiguravaju se dvije zgrade koje se koriste kao muzejski prostor i prostor za smještaj i ugostiteljstvo, porpuno renovirane zgrade s klasičnim krovom (Kažerna i Šare) ukupne površine 656 m2; Adresa: Niz Bebana 5 i 14, 22232 Zlarin</t>
  </si>
  <si>
    <t>14.</t>
  </si>
  <si>
    <t>Ugostiteljski objekat na Tvrđavi Barone, površine 245 m2;Adresa: Put Vuka Mandušića, 22000 Šibenik</t>
  </si>
  <si>
    <t>15.</t>
  </si>
  <si>
    <t>Vatrogasni dom Zaton</t>
  </si>
  <si>
    <t>16.</t>
  </si>
  <si>
    <t>17.</t>
  </si>
  <si>
    <t>Vatrogasni dom Zablaće</t>
  </si>
  <si>
    <t xml:space="preserve">18. </t>
  </si>
  <si>
    <t>Vatrogasni dom Grebaštica</t>
  </si>
  <si>
    <t>19.</t>
  </si>
  <si>
    <t>20.</t>
  </si>
  <si>
    <t>21.</t>
  </si>
  <si>
    <t>22.</t>
  </si>
  <si>
    <t>Zgrada Osnovne škole Konjevrate</t>
  </si>
  <si>
    <t>Zgrada Osnovne škole u Danilo Birnju</t>
  </si>
  <si>
    <t>Poslovni prostor u Plavom neboderu</t>
  </si>
  <si>
    <t>Poslovni prostor u Crvenom neboderu</t>
  </si>
  <si>
    <t>23.</t>
  </si>
  <si>
    <t>24.</t>
  </si>
  <si>
    <t>25.</t>
  </si>
  <si>
    <t>Prostor Mjesnog odbora Ražine</t>
  </si>
  <si>
    <t xml:space="preserve">Ured Javne ustanove Tvrđava kulture </t>
  </si>
  <si>
    <t>Prostor udruge umirovljenika</t>
  </si>
  <si>
    <t>26.</t>
  </si>
  <si>
    <t>Prostor Udruge Juraj Dalmatinac</t>
  </si>
  <si>
    <t>27.</t>
  </si>
  <si>
    <t>Zgrada Osnovne škole u Danilo Kraljicama</t>
  </si>
  <si>
    <t>28.</t>
  </si>
  <si>
    <t>29.</t>
  </si>
  <si>
    <t>30.</t>
  </si>
  <si>
    <t>31.</t>
  </si>
  <si>
    <t>Zgrada Mjesnog odbora Zablaće</t>
  </si>
  <si>
    <t>Zgrada Mjesnog odbora Goriš</t>
  </si>
  <si>
    <t>Zgrada Mjesnog odbora i ambulanta Grebaštica</t>
  </si>
  <si>
    <t>Zgrada Mjesnog odbora i ambulanta Lozovac</t>
  </si>
  <si>
    <t>32.</t>
  </si>
  <si>
    <t>33.</t>
  </si>
  <si>
    <t>34.</t>
  </si>
  <si>
    <t>Ambulanta Žirje</t>
  </si>
  <si>
    <t>35.</t>
  </si>
  <si>
    <t>Arhiv Grada Šibenika</t>
  </si>
  <si>
    <t xml:space="preserve">Zgrada stare ambulante i Mjesnog odbora na Brodarici; </t>
  </si>
  <si>
    <t>Zgrada ambulante na Brodarici</t>
  </si>
  <si>
    <t>Sav inventar i oprema  Polivalentna dvorana "Kuća Umjetnosti Arsen"(projekcijska video dvorana, kazalište,stand-up, koncerna dvorana, cabaret dvorana, kongresna i plesna dvorana); Adresa: Obala Hrvatske mornarice 1, 22000 Šibenik</t>
  </si>
  <si>
    <t>Sav inventar i oprema  Prostor inovacijskog centra - Inavis;Adresa: Velimira Škorpika 6, 22000 Šibenik</t>
  </si>
  <si>
    <t>Sav inventar i oprema  Prostor poduzetničkog inkubatora PIN ;Adresa: Velimira Škorpika 17 B, 22000 Šibenik</t>
  </si>
  <si>
    <t>Sav inventar i oprema Centar koralja Zlarin; Adresa: Niz Bebana 5 i 14, 22232 Zlarin</t>
  </si>
  <si>
    <t>Sav inventar i oprema Edukativnog kampusa u sklopu prostora Tvrđave sv. Ivana; Adresa: Put Tanaje 29, 22000 Šibenik</t>
  </si>
  <si>
    <t>Sav inventar i oprema Ugostiteljskog objekta na Tvrđavi Barone; Adresa: Put Vuka Mandušića, 22000 Šibenik</t>
  </si>
  <si>
    <t>Vatrogasni dom Kaprije i ambulanta Kaprije</t>
  </si>
  <si>
    <t>Gradske kamere</t>
  </si>
  <si>
    <t>* U vrijednost uključena i ugrađena oprema</t>
  </si>
  <si>
    <r>
      <rPr>
        <b/>
        <sz val="11"/>
        <color theme="1"/>
        <rFont val="Times New Roman"/>
        <family val="1"/>
        <charset val="238"/>
      </rPr>
      <t>Oprema</t>
    </r>
    <r>
      <rPr>
        <sz val="11"/>
        <color theme="1"/>
        <rFont val="Times New Roman"/>
        <family val="1"/>
        <charset val="238"/>
      </rPr>
      <t xml:space="preserve"> - cijelokupna oprema sastoji se od: uredske opreme, namještaja, elektroničke opreme, aparata, instalacija, sustava grijanja i hlađenja, računalne i komunikacijske opreme, opreme za zaštitu i nadzor te druge opreme.</t>
    </r>
  </si>
  <si>
    <r>
      <rPr>
        <b/>
        <sz val="11"/>
        <color theme="1"/>
        <rFont val="Times New Roman"/>
        <family val="1"/>
        <charset val="238"/>
      </rPr>
      <t>Vrijednost predmeta osiguranja</t>
    </r>
    <r>
      <rPr>
        <sz val="11"/>
        <color theme="1"/>
        <rFont val="Times New Roman"/>
        <family val="1"/>
        <charset val="238"/>
      </rPr>
      <t xml:space="preserve"> - </t>
    </r>
    <r>
      <rPr>
        <sz val="11"/>
        <rFont val="Times New Roman"/>
        <family val="1"/>
        <charset val="238"/>
      </rPr>
      <t>nabavna vrijednost</t>
    </r>
  </si>
  <si>
    <r>
      <rPr>
        <b/>
        <sz val="11"/>
        <color theme="1"/>
        <rFont val="Times New Roman"/>
        <family val="1"/>
        <charset val="238"/>
      </rPr>
      <t>Način osiguranja: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Oprema koja je izamortizirana manje od 60% osigurava se na novu vrijednost                                                                                                                                      Oprema koja je izamortizirana više od 60% procjena sadašnje vrijednosti joj je 40% njene nabavne vrijednosti - osigurava se na ugovorenu vrijednost u iznosu 40% njene nabavne vrijednosti</t>
    </r>
  </si>
  <si>
    <t>* Napomena: pokriće uključuje i veće troškove popravka na prvi rizik od 2.000,00 EUR</t>
  </si>
  <si>
    <t>Oluja, tuča,tornado,pijavica</t>
  </si>
  <si>
    <t>Poplava bujica i visoka voda,olujna plima,prodor oborinskih voda</t>
  </si>
  <si>
    <t>Pritisak snijega i leda, snježna lavina, odron kamenja, klizanje tla, pad              drveća</t>
  </si>
  <si>
    <t>10 % od štete</t>
  </si>
  <si>
    <t>Unutar podlimita za rizik oluje i tuče pokrivene su i štete na imovini na otvorenom ili imovini koja je pričvršćena za građevinski objekat, npr. reklamne ploče, antene</t>
  </si>
  <si>
    <t xml:space="preserve">Unutar podlimita za rizik oluje i tuče pokrivene su i štete na osiguranim stvarima (objekti, oprema, zalihe) nastale od prodora oborinskih voda s krovova zgrada, ako </t>
  </si>
  <si>
    <t xml:space="preserve">Unutar podlimita za rizik oluje i tuče pokrivene su štete od prodora oborinskih voda  s krovova zgrada što ih prouzroči preobilje oborinske vode koju ne mogu odvoditi  </t>
  </si>
  <si>
    <t xml:space="preserve">Kod loma stroja uključeni su doplatci za otkup amortizacije i franšize, te doplaci za troškove pronalaženja mjesta štete za kabl. i cijevi u zemlji, te zemljane radove i </t>
  </si>
  <si>
    <t>Ostale napomene</t>
  </si>
  <si>
    <t>Generalne napomene:</t>
  </si>
  <si>
    <t>U ________________________, 2025. godine</t>
  </si>
  <si>
    <t>II</t>
  </si>
  <si>
    <t>OSIGURANJE STANOVA - FLEXA</t>
  </si>
  <si>
    <t>PREMIJA SVEUKUPNO BEZ PDV-a</t>
  </si>
  <si>
    <t xml:space="preserve"> PREMIJA SVEUKUPNO SA PDV-om</t>
  </si>
  <si>
    <t>Za gore navedene predmete osiguranja ugovarju se FLEXA rizici(požar, udar groma, eksplozija, pad letjelice)</t>
  </si>
  <si>
    <t>Osiguranje se ugovara na sporazumnu stvarnu vrijednost predmeta osiguranja kako je navedeno u troškovniku</t>
  </si>
  <si>
    <r>
      <rPr>
        <b/>
        <sz val="11"/>
        <rFont val="Times New Roman"/>
        <family val="1"/>
        <charset val="238"/>
      </rPr>
      <t>Objekti</t>
    </r>
    <r>
      <rPr>
        <sz val="11"/>
        <rFont val="Times New Roman"/>
        <family val="1"/>
        <charset val="238"/>
      </rPr>
      <t xml:space="preserve"> - masivne građe u vlasništu ili najmu sa svim ugrađenim instalacijama, cjevovodima i dizalima, te drugom opremom; Vrijednost predmeta osiguranja za objekte od rednog broja 1 do 14  - nova građevinska vrijednost; način osiguranja: osiguranje na novu vrijednost. Za objekte od rednog broja 15 do 35 . vrijednost predmeta osiguranja - procjena stvarne sadađnje vrijednosti; način osiguranja: osiguranje na sporazumnu ugovorenu vrijednost-stvarnu vrijednost.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</si>
</sst>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€-41A]"/>
  </numFmts>
  <fonts count="5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17" fillId="0" borderId="7" applyNumberFormat="0" applyFill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0" borderId="0"/>
  </cellStyleXfs>
  <cellXfs count="139">
    <xf numFmtId="0" fontId="0" fillId="0" borderId="0" xfId="0"/>
    <xf numFmtId="0" fontId="4" fillId="0" borderId="0" xfId="0" applyFont="1"/>
    <xf numFmtId="3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4" fontId="18" fillId="23" borderId="8" xfId="0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horizontal="right" vertical="center"/>
    </xf>
    <xf numFmtId="0" fontId="19" fillId="24" borderId="8" xfId="0" applyFont="1" applyFill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left" vertical="center"/>
    </xf>
    <xf numFmtId="0" fontId="24" fillId="0" borderId="0" xfId="0" applyFont="1"/>
    <xf numFmtId="0" fontId="23" fillId="24" borderId="8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8" fillId="0" borderId="0" xfId="41" applyFont="1" applyAlignment="1">
      <alignment horizontal="left" vertical="center"/>
    </xf>
    <xf numFmtId="0" fontId="29" fillId="25" borderId="17" xfId="36" applyFont="1" applyFill="1" applyBorder="1" applyAlignment="1">
      <alignment horizontal="center" vertical="center" wrapText="1"/>
    </xf>
    <xf numFmtId="0" fontId="29" fillId="25" borderId="18" xfId="36" applyFont="1" applyFill="1" applyBorder="1" applyAlignment="1">
      <alignment vertical="center" wrapText="1"/>
    </xf>
    <xf numFmtId="0" fontId="25" fillId="0" borderId="0" xfId="40" applyFont="1" applyFill="1" applyAlignment="1">
      <alignment horizontal="left" vertical="center"/>
    </xf>
    <xf numFmtId="0" fontId="24" fillId="0" borderId="0" xfId="36" applyFont="1"/>
    <xf numFmtId="4" fontId="18" fillId="23" borderId="8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8" xfId="0" applyFont="1" applyBorder="1" applyAlignment="1">
      <alignment vertical="center"/>
    </xf>
    <xf numFmtId="4" fontId="20" fillId="0" borderId="8" xfId="0" applyNumberFormat="1" applyFont="1" applyBorder="1" applyAlignment="1">
      <alignment vertical="center"/>
    </xf>
    <xf numFmtId="0" fontId="21" fillId="24" borderId="8" xfId="0" applyFont="1" applyFill="1" applyBorder="1" applyAlignment="1">
      <alignment vertical="center"/>
    </xf>
    <xf numFmtId="4" fontId="21" fillId="24" borderId="8" xfId="0" applyNumberFormat="1" applyFont="1" applyFill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1" fillId="0" borderId="0" xfId="0" applyFont="1"/>
    <xf numFmtId="0" fontId="32" fillId="25" borderId="12" xfId="0" applyFont="1" applyFill="1" applyBorder="1" applyAlignment="1">
      <alignment wrapText="1"/>
    </xf>
    <xf numFmtId="0" fontId="33" fillId="24" borderId="12" xfId="0" applyFont="1" applyFill="1" applyBorder="1" applyAlignment="1">
      <alignment wrapText="1"/>
    </xf>
    <xf numFmtId="0" fontId="34" fillId="24" borderId="8" xfId="0" applyFont="1" applyFill="1" applyBorder="1" applyAlignment="1">
      <alignment wrapText="1"/>
    </xf>
    <xf numFmtId="0" fontId="32" fillId="0" borderId="0" xfId="0" applyFont="1"/>
    <xf numFmtId="0" fontId="35" fillId="26" borderId="8" xfId="0" applyFont="1" applyFill="1" applyBorder="1"/>
    <xf numFmtId="0" fontId="25" fillId="26" borderId="8" xfId="0" applyFont="1" applyFill="1" applyBorder="1" applyAlignment="1">
      <alignment horizontal="center"/>
    </xf>
    <xf numFmtId="1" fontId="25" fillId="26" borderId="8" xfId="0" applyNumberFormat="1" applyFont="1" applyFill="1" applyBorder="1" applyAlignment="1">
      <alignment horizontal="center"/>
    </xf>
    <xf numFmtId="0" fontId="0" fillId="25" borderId="8" xfId="0" applyFill="1" applyBorder="1"/>
    <xf numFmtId="1" fontId="0" fillId="25" borderId="8" xfId="0" applyNumberFormat="1" applyFill="1" applyBorder="1" applyAlignment="1">
      <alignment horizontal="center"/>
    </xf>
    <xf numFmtId="0" fontId="0" fillId="25" borderId="8" xfId="0" applyFill="1" applyBorder="1" applyAlignment="1">
      <alignment horizontal="center"/>
    </xf>
    <xf numFmtId="165" fontId="0" fillId="0" borderId="8" xfId="0" applyNumberFormat="1" applyBorder="1"/>
    <xf numFmtId="0" fontId="0" fillId="25" borderId="9" xfId="0" applyFill="1" applyBorder="1"/>
    <xf numFmtId="1" fontId="0" fillId="25" borderId="9" xfId="0" applyNumberFormat="1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" fontId="24" fillId="0" borderId="0" xfId="0" applyNumberFormat="1" applyFont="1"/>
    <xf numFmtId="0" fontId="40" fillId="0" borderId="0" xfId="0" applyFont="1" applyAlignment="1">
      <alignment horizontal="left" wrapText="1"/>
    </xf>
    <xf numFmtId="0" fontId="30" fillId="0" borderId="23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24" borderId="12" xfId="0" applyFont="1" applyFill="1" applyBorder="1"/>
    <xf numFmtId="0" fontId="49" fillId="24" borderId="12" xfId="0" applyFont="1" applyFill="1" applyBorder="1" applyAlignment="1">
      <alignment wrapText="1"/>
    </xf>
    <xf numFmtId="0" fontId="49" fillId="24" borderId="8" xfId="0" applyFont="1" applyFill="1" applyBorder="1" applyAlignment="1">
      <alignment wrapText="1"/>
    </xf>
    <xf numFmtId="0" fontId="50" fillId="25" borderId="13" xfId="39" applyFont="1" applyFill="1" applyBorder="1" applyAlignment="1">
      <alignment horizontal="left" wrapText="1"/>
    </xf>
    <xf numFmtId="0" fontId="48" fillId="25" borderId="12" xfId="0" applyFont="1" applyFill="1" applyBorder="1" applyAlignment="1">
      <alignment horizontal="center" vertical="center" wrapText="1"/>
    </xf>
    <xf numFmtId="4" fontId="48" fillId="25" borderId="8" xfId="0" applyNumberFormat="1" applyFont="1" applyFill="1" applyBorder="1" applyAlignment="1">
      <alignment horizontal="center" vertical="center" wrapText="1"/>
    </xf>
    <xf numFmtId="0" fontId="48" fillId="25" borderId="8" xfId="0" applyFont="1" applyFill="1" applyBorder="1" applyAlignment="1">
      <alignment wrapText="1"/>
    </xf>
    <xf numFmtId="3" fontId="48" fillId="25" borderId="8" xfId="0" applyNumberFormat="1" applyFont="1" applyFill="1" applyBorder="1" applyAlignment="1">
      <alignment horizontal="center" vertical="center" wrapText="1"/>
    </xf>
    <xf numFmtId="0" fontId="48" fillId="25" borderId="12" xfId="0" applyFont="1" applyFill="1" applyBorder="1" applyAlignment="1">
      <alignment wrapText="1"/>
    </xf>
    <xf numFmtId="0" fontId="48" fillId="25" borderId="13" xfId="0" applyFont="1" applyFill="1" applyBorder="1" applyAlignment="1">
      <alignment wrapText="1"/>
    </xf>
    <xf numFmtId="3" fontId="48" fillId="25" borderId="12" xfId="0" applyNumberFormat="1" applyFont="1" applyFill="1" applyBorder="1" applyAlignment="1">
      <alignment horizontal="center" vertical="center" wrapText="1"/>
    </xf>
    <xf numFmtId="0" fontId="48" fillId="0" borderId="8" xfId="0" applyFont="1" applyBorder="1" applyAlignment="1">
      <alignment horizontal="left" vertical="center"/>
    </xf>
    <xf numFmtId="0" fontId="51" fillId="0" borderId="8" xfId="0" applyFont="1" applyBorder="1" applyAlignment="1">
      <alignment wrapText="1"/>
    </xf>
    <xf numFmtId="0" fontId="52" fillId="24" borderId="12" xfId="0" applyFont="1" applyFill="1" applyBorder="1" applyAlignment="1">
      <alignment wrapText="1"/>
    </xf>
    <xf numFmtId="0" fontId="53" fillId="0" borderId="8" xfId="0" applyFont="1" applyBorder="1" applyAlignment="1">
      <alignment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4" fontId="49" fillId="24" borderId="8" xfId="0" applyNumberFormat="1" applyFont="1" applyFill="1" applyBorder="1" applyAlignment="1">
      <alignment wrapText="1"/>
    </xf>
    <xf numFmtId="0" fontId="48" fillId="0" borderId="8" xfId="0" applyFont="1" applyBorder="1" applyAlignment="1">
      <alignment vertical="center" wrapText="1"/>
    </xf>
    <xf numFmtId="0" fontId="48" fillId="0" borderId="10" xfId="0" applyFont="1" applyBorder="1" applyAlignment="1">
      <alignment vertical="center" wrapText="1"/>
    </xf>
    <xf numFmtId="0" fontId="48" fillId="0" borderId="8" xfId="0" applyFont="1" applyBorder="1" applyAlignment="1">
      <alignment horizontal="left" vertical="center" wrapText="1"/>
    </xf>
    <xf numFmtId="0" fontId="48" fillId="0" borderId="12" xfId="0" applyFont="1" applyBorder="1" applyAlignment="1">
      <alignment vertical="center" wrapText="1"/>
    </xf>
    <xf numFmtId="4" fontId="49" fillId="24" borderId="8" xfId="0" applyNumberFormat="1" applyFont="1" applyFill="1" applyBorder="1" applyAlignment="1">
      <alignment horizontal="center" wrapText="1"/>
    </xf>
    <xf numFmtId="4" fontId="49" fillId="24" borderId="10" xfId="0" applyNumberFormat="1" applyFont="1" applyFill="1" applyBorder="1" applyAlignment="1">
      <alignment horizontal="center" wrapText="1"/>
    </xf>
    <xf numFmtId="0" fontId="48" fillId="0" borderId="8" xfId="0" applyFont="1" applyBorder="1" applyAlignment="1">
      <alignment wrapText="1"/>
    </xf>
    <xf numFmtId="4" fontId="48" fillId="25" borderId="8" xfId="0" applyNumberFormat="1" applyFont="1" applyFill="1" applyBorder="1" applyAlignment="1">
      <alignment wrapText="1"/>
    </xf>
    <xf numFmtId="4" fontId="53" fillId="25" borderId="8" xfId="0" applyNumberFormat="1" applyFont="1" applyFill="1" applyBorder="1" applyAlignment="1">
      <alignment wrapText="1"/>
    </xf>
    <xf numFmtId="0" fontId="4" fillId="0" borderId="0" xfId="0" applyFont="1" applyProtection="1">
      <protection locked="0"/>
    </xf>
    <xf numFmtId="0" fontId="19" fillId="24" borderId="21" xfId="0" applyFont="1" applyFill="1" applyBorder="1" applyAlignment="1" applyProtection="1">
      <alignment horizontal="center" vertical="center" wrapText="1"/>
      <protection locked="0"/>
    </xf>
    <xf numFmtId="4" fontId="29" fillId="25" borderId="22" xfId="36" applyNumberFormat="1" applyFont="1" applyFill="1" applyBorder="1" applyAlignment="1" applyProtection="1">
      <alignment horizontal="right" vertical="center"/>
      <protection locked="0"/>
    </xf>
    <xf numFmtId="4" fontId="21" fillId="24" borderId="21" xfId="36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Protection="1">
      <protection locked="0"/>
    </xf>
    <xf numFmtId="0" fontId="25" fillId="0" borderId="0" xfId="4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4" fillId="0" borderId="0" xfId="0" applyFont="1" applyAlignment="1">
      <alignment horizontal="left" wrapText="1"/>
    </xf>
    <xf numFmtId="0" fontId="4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21" fillId="24" borderId="10" xfId="0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11" xfId="0" applyFont="1" applyFill="1" applyBorder="1" applyAlignment="1">
      <alignment horizontal="right"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47" fillId="0" borderId="24" xfId="0" applyFont="1" applyBorder="1" applyAlignment="1">
      <alignment horizontal="left" wrapText="1"/>
    </xf>
    <xf numFmtId="0" fontId="47" fillId="0" borderId="0" xfId="0" applyFont="1" applyAlignment="1">
      <alignment horizontal="left" wrapText="1"/>
    </xf>
    <xf numFmtId="0" fontId="49" fillId="24" borderId="9" xfId="0" applyFont="1" applyFill="1" applyBorder="1" applyAlignment="1">
      <alignment horizontal="center" vertical="center" wrapText="1"/>
    </xf>
    <xf numFmtId="0" fontId="49" fillId="24" borderId="12" xfId="0" applyFont="1" applyFill="1" applyBorder="1" applyAlignment="1">
      <alignment horizontal="center" vertical="center" wrapText="1"/>
    </xf>
    <xf numFmtId="0" fontId="23" fillId="24" borderId="9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49" fillId="24" borderId="8" xfId="0" applyFont="1" applyFill="1" applyBorder="1" applyAlignment="1">
      <alignment horizontal="left" vertical="center" wrapText="1"/>
    </xf>
    <xf numFmtId="0" fontId="49" fillId="24" borderId="10" xfId="0" applyFont="1" applyFill="1" applyBorder="1" applyAlignment="1">
      <alignment horizontal="left" wrapText="1"/>
    </xf>
    <xf numFmtId="0" fontId="49" fillId="24" borderId="11" xfId="0" applyFont="1" applyFill="1" applyBorder="1" applyAlignment="1">
      <alignment horizontal="left" wrapText="1"/>
    </xf>
    <xf numFmtId="0" fontId="47" fillId="0" borderId="24" xfId="0" applyFont="1" applyBorder="1" applyAlignment="1">
      <alignment horizontal="center"/>
    </xf>
    <xf numFmtId="0" fontId="49" fillId="24" borderId="10" xfId="0" applyFont="1" applyFill="1" applyBorder="1" applyAlignment="1">
      <alignment horizontal="right" vertical="center"/>
    </xf>
    <xf numFmtId="0" fontId="49" fillId="24" borderId="14" xfId="0" applyFont="1" applyFill="1" applyBorder="1" applyAlignment="1">
      <alignment horizontal="right" vertical="center"/>
    </xf>
    <xf numFmtId="0" fontId="49" fillId="24" borderId="11" xfId="0" applyFont="1" applyFill="1" applyBorder="1" applyAlignment="1">
      <alignment horizontal="right" vertical="center"/>
    </xf>
    <xf numFmtId="0" fontId="48" fillId="25" borderId="10" xfId="0" applyFont="1" applyFill="1" applyBorder="1" applyAlignment="1">
      <alignment horizontal="left" wrapText="1"/>
    </xf>
    <xf numFmtId="0" fontId="48" fillId="25" borderId="11" xfId="0" applyFont="1" applyFill="1" applyBorder="1" applyAlignment="1">
      <alignment horizontal="left" wrapText="1"/>
    </xf>
    <xf numFmtId="0" fontId="21" fillId="24" borderId="15" xfId="36" applyFont="1" applyFill="1" applyBorder="1" applyAlignment="1">
      <alignment horizontal="center" vertical="center"/>
    </xf>
    <xf numFmtId="0" fontId="21" fillId="24" borderId="16" xfId="36" applyFont="1" applyFill="1" applyBorder="1" applyAlignment="1">
      <alignment horizontal="center" vertical="center"/>
    </xf>
    <xf numFmtId="0" fontId="21" fillId="24" borderId="19" xfId="36" applyFont="1" applyFill="1" applyBorder="1" applyAlignment="1">
      <alignment horizontal="right" vertical="center" wrapText="1"/>
    </xf>
    <xf numFmtId="0" fontId="21" fillId="24" borderId="20" xfId="36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9" fillId="24" borderId="8" xfId="0" applyFont="1" applyFill="1" applyBorder="1" applyAlignment="1" applyProtection="1">
      <alignment horizontal="center" vertical="center" wrapText="1"/>
      <protection locked="0"/>
    </xf>
    <xf numFmtId="0" fontId="19" fillId="24" borderId="8" xfId="0" applyFont="1" applyFill="1" applyBorder="1" applyAlignment="1" applyProtection="1">
      <alignment horizontal="center" vertical="center"/>
      <protection locked="0"/>
    </xf>
    <xf numFmtId="4" fontId="18" fillId="25" borderId="8" xfId="0" applyNumberFormat="1" applyFont="1" applyFill="1" applyBorder="1" applyAlignment="1" applyProtection="1">
      <alignment vertical="center"/>
      <protection locked="0"/>
    </xf>
    <xf numFmtId="4" fontId="21" fillId="24" borderId="8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8" fillId="0" borderId="0" xfId="0" applyFont="1" applyProtection="1">
      <protection locked="0"/>
    </xf>
    <xf numFmtId="0" fontId="47" fillId="0" borderId="0" xfId="0" applyFont="1" applyProtection="1">
      <protection locked="0"/>
    </xf>
    <xf numFmtId="0" fontId="49" fillId="24" borderId="9" xfId="0" applyFont="1" applyFill="1" applyBorder="1" applyAlignment="1" applyProtection="1">
      <alignment horizontal="center" vertical="center" wrapText="1"/>
      <protection locked="0"/>
    </xf>
    <xf numFmtId="0" fontId="49" fillId="24" borderId="12" xfId="0" applyFont="1" applyFill="1" applyBorder="1" applyAlignment="1" applyProtection="1">
      <alignment horizontal="center" vertical="center" wrapText="1"/>
      <protection locked="0"/>
    </xf>
    <xf numFmtId="4" fontId="49" fillId="24" borderId="8" xfId="0" applyNumberFormat="1" applyFont="1" applyFill="1" applyBorder="1" applyProtection="1">
      <protection locked="0"/>
    </xf>
    <xf numFmtId="4" fontId="48" fillId="25" borderId="8" xfId="0" applyNumberFormat="1" applyFont="1" applyFill="1" applyBorder="1" applyAlignment="1" applyProtection="1">
      <alignment horizontal="center" vertical="center" wrapText="1"/>
      <protection locked="0"/>
    </xf>
    <xf numFmtId="4" fontId="48" fillId="25" borderId="8" xfId="0" applyNumberFormat="1" applyFont="1" applyFill="1" applyBorder="1" applyAlignment="1" applyProtection="1">
      <alignment horizontal="center"/>
      <protection locked="0"/>
    </xf>
    <xf numFmtId="4" fontId="49" fillId="24" borderId="8" xfId="0" applyNumberFormat="1" applyFont="1" applyFill="1" applyBorder="1" applyAlignment="1" applyProtection="1">
      <alignment vertical="center"/>
      <protection locked="0"/>
    </xf>
  </cellXfs>
  <cellStyles count="4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Heading 1 2" xfId="29" xr:uid="{00000000-0005-0000-0000-00001C000000}"/>
    <cellStyle name="Heading 2 2" xfId="30" xr:uid="{00000000-0005-0000-0000-00001D000000}"/>
    <cellStyle name="Heading 3 2" xfId="31" xr:uid="{00000000-0005-0000-0000-00001E000000}"/>
    <cellStyle name="Heading 4 2" xfId="32" xr:uid="{00000000-0005-0000-0000-00001F000000}"/>
    <cellStyle name="Input 2" xfId="33" xr:uid="{00000000-0005-0000-0000-000020000000}"/>
    <cellStyle name="Linked Cell 2" xfId="34" xr:uid="{00000000-0005-0000-0000-000021000000}"/>
    <cellStyle name="Naslov 4" xfId="40" builtinId="19"/>
    <cellStyle name="Neutral 2" xfId="35" xr:uid="{00000000-0005-0000-0000-000023000000}"/>
    <cellStyle name="Normal 2" xfId="36" xr:uid="{00000000-0005-0000-0000-000024000000}"/>
    <cellStyle name="Normal 3" xfId="37" xr:uid="{00000000-0005-0000-0000-000025000000}"/>
    <cellStyle name="Normal 4" xfId="39" xr:uid="{00000000-0005-0000-0000-000026000000}"/>
    <cellStyle name="Normal_ND03-Sažetak 2" xfId="41" xr:uid="{00000000-0005-0000-0000-000027000000}"/>
    <cellStyle name="Normalno" xfId="0" builtinId="0"/>
    <cellStyle name="Total 2" xfId="38" xr:uid="{00000000-0005-0000-0000-000029000000}"/>
  </cellStyles>
  <dxfs count="0"/>
  <tableStyles count="0" defaultTableStyle="TableStyleMedium2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48"/>
  <sheetViews>
    <sheetView tabSelected="1" topLeftCell="C1" workbookViewId="0">
      <selection activeCell="K24" sqref="K24"/>
    </sheetView>
  </sheetViews>
  <sheetFormatPr defaultColWidth="9.140625" defaultRowHeight="12.75" x14ac:dyDescent="0.2"/>
  <cols>
    <col min="1" max="1" width="4" style="22" customWidth="1"/>
    <col min="2" max="2" width="6.5703125" style="22" customWidth="1"/>
    <col min="3" max="3" width="62.7109375" style="22" customWidth="1"/>
    <col min="4" max="4" width="34.85546875" style="22" customWidth="1"/>
    <col min="5" max="5" width="21.28515625" style="22" customWidth="1"/>
    <col min="6" max="6" width="21.28515625" style="125" customWidth="1"/>
    <col min="7" max="7" width="14.28515625" style="22" bestFit="1" customWidth="1"/>
    <col min="8" max="8" width="15.28515625" style="22" customWidth="1"/>
    <col min="9" max="9" width="13.85546875" style="22" bestFit="1" customWidth="1"/>
    <col min="10" max="16384" width="9.140625" style="22"/>
  </cols>
  <sheetData>
    <row r="3" spans="2:9" ht="19.5" customHeight="1" x14ac:dyDescent="0.2">
      <c r="B3" s="20" t="s">
        <v>32</v>
      </c>
      <c r="E3" s="13"/>
      <c r="F3" s="121"/>
    </row>
    <row r="4" spans="2:9" ht="21" customHeight="1" x14ac:dyDescent="0.2">
      <c r="B4" s="21" t="s">
        <v>0</v>
      </c>
      <c r="C4" s="21"/>
      <c r="D4" s="9" t="s">
        <v>6</v>
      </c>
      <c r="E4" s="9" t="s">
        <v>58</v>
      </c>
      <c r="F4" s="122"/>
    </row>
    <row r="5" spans="2:9" x14ac:dyDescent="0.2">
      <c r="B5" s="21"/>
      <c r="C5" s="21"/>
      <c r="D5" s="23" t="s">
        <v>23</v>
      </c>
      <c r="E5" s="24">
        <v>24254240</v>
      </c>
      <c r="F5" s="123"/>
    </row>
    <row r="6" spans="2:9" ht="12.75" customHeight="1" x14ac:dyDescent="0.2">
      <c r="B6" s="21"/>
      <c r="C6" s="21"/>
      <c r="D6" s="25" t="s">
        <v>24</v>
      </c>
      <c r="E6" s="26">
        <f>SUM(E5:E5)</f>
        <v>24254240</v>
      </c>
      <c r="F6" s="123"/>
    </row>
    <row r="7" spans="2:9" x14ac:dyDescent="0.2">
      <c r="B7" s="21"/>
      <c r="C7" s="21"/>
      <c r="D7" s="23" t="s">
        <v>47</v>
      </c>
      <c r="E7" s="24">
        <v>4486881.08</v>
      </c>
      <c r="F7" s="123"/>
      <c r="G7" s="27"/>
      <c r="H7" s="28"/>
      <c r="I7" s="28"/>
    </row>
    <row r="8" spans="2:9" x14ac:dyDescent="0.2">
      <c r="B8" s="21"/>
      <c r="C8" s="21"/>
      <c r="D8" s="25" t="s">
        <v>48</v>
      </c>
      <c r="E8" s="26">
        <f>SUM(E7:E7)</f>
        <v>4486881.08</v>
      </c>
      <c r="F8" s="124"/>
      <c r="G8" s="28"/>
      <c r="I8" s="29"/>
    </row>
    <row r="9" spans="2:9" ht="16.5" customHeight="1" x14ac:dyDescent="0.2">
      <c r="D9" s="25" t="s">
        <v>5</v>
      </c>
      <c r="E9" s="26">
        <f>E8+E6</f>
        <v>28741121.079999998</v>
      </c>
      <c r="F9" s="124"/>
      <c r="G9" s="30"/>
    </row>
    <row r="10" spans="2:9" ht="21.75" customHeight="1" x14ac:dyDescent="0.2">
      <c r="B10" s="21" t="s">
        <v>77</v>
      </c>
    </row>
    <row r="11" spans="2:9" ht="32.25" customHeight="1" x14ac:dyDescent="0.2">
      <c r="B11" s="7" t="s">
        <v>1</v>
      </c>
      <c r="C11" s="7" t="s">
        <v>2</v>
      </c>
      <c r="D11" s="8" t="s">
        <v>60</v>
      </c>
      <c r="E11" s="7" t="s">
        <v>3</v>
      </c>
      <c r="F11" s="126" t="s">
        <v>57</v>
      </c>
    </row>
    <row r="12" spans="2:9" ht="15" customHeight="1" x14ac:dyDescent="0.2">
      <c r="B12" s="7"/>
      <c r="C12" s="10" t="s">
        <v>28</v>
      </c>
      <c r="D12" s="8"/>
      <c r="E12" s="7"/>
      <c r="F12" s="127"/>
    </row>
    <row r="13" spans="2:9" x14ac:dyDescent="0.2">
      <c r="B13" s="2">
        <v>1</v>
      </c>
      <c r="C13" s="3" t="s">
        <v>4</v>
      </c>
      <c r="D13" s="6">
        <v>28741121.079999998</v>
      </c>
      <c r="E13" s="4">
        <v>0</v>
      </c>
      <c r="F13" s="128"/>
    </row>
    <row r="14" spans="2:9" x14ac:dyDescent="0.2">
      <c r="B14" s="2">
        <v>2</v>
      </c>
      <c r="C14" s="3" t="s">
        <v>272</v>
      </c>
      <c r="D14" s="4">
        <v>1000000</v>
      </c>
      <c r="E14" s="4">
        <v>150</v>
      </c>
      <c r="F14" s="128"/>
      <c r="G14" s="31"/>
    </row>
    <row r="15" spans="2:9" x14ac:dyDescent="0.2">
      <c r="B15" s="2">
        <v>3</v>
      </c>
      <c r="C15" s="3" t="s">
        <v>78</v>
      </c>
      <c r="D15" s="4">
        <v>100000</v>
      </c>
      <c r="E15" s="4">
        <v>150</v>
      </c>
      <c r="F15" s="128"/>
      <c r="G15" s="31"/>
    </row>
    <row r="16" spans="2:9" ht="25.5" x14ac:dyDescent="0.2">
      <c r="B16" s="2">
        <v>4</v>
      </c>
      <c r="C16" s="51" t="s">
        <v>274</v>
      </c>
      <c r="D16" s="4">
        <v>250000</v>
      </c>
      <c r="E16" s="4">
        <v>150</v>
      </c>
      <c r="F16" s="128"/>
      <c r="G16" s="31"/>
    </row>
    <row r="17" spans="1:7" x14ac:dyDescent="0.2">
      <c r="B17" s="2">
        <v>5</v>
      </c>
      <c r="C17" s="3" t="s">
        <v>273</v>
      </c>
      <c r="D17" s="4">
        <v>250000</v>
      </c>
      <c r="E17" s="4">
        <v>150</v>
      </c>
      <c r="F17" s="128"/>
      <c r="G17" s="31"/>
    </row>
    <row r="18" spans="1:7" x14ac:dyDescent="0.2">
      <c r="B18" s="2">
        <v>6</v>
      </c>
      <c r="C18" s="3" t="s">
        <v>9</v>
      </c>
      <c r="D18" s="4">
        <v>250000</v>
      </c>
      <c r="E18" s="4">
        <v>150</v>
      </c>
      <c r="F18" s="128"/>
      <c r="G18" s="31"/>
    </row>
    <row r="19" spans="1:7" ht="25.5" x14ac:dyDescent="0.2">
      <c r="B19" s="2">
        <v>7</v>
      </c>
      <c r="C19" s="5" t="s">
        <v>25</v>
      </c>
      <c r="D19" s="4">
        <v>100000</v>
      </c>
      <c r="E19" s="4">
        <v>150</v>
      </c>
      <c r="F19" s="128"/>
      <c r="G19" s="31"/>
    </row>
    <row r="20" spans="1:7" ht="25.5" x14ac:dyDescent="0.2">
      <c r="B20" s="2">
        <v>8</v>
      </c>
      <c r="C20" s="5" t="s">
        <v>27</v>
      </c>
      <c r="D20" s="4">
        <v>100000</v>
      </c>
      <c r="E20" s="4">
        <v>150</v>
      </c>
      <c r="F20" s="128"/>
      <c r="G20" s="31"/>
    </row>
    <row r="21" spans="1:7" x14ac:dyDescent="0.2">
      <c r="B21" s="2">
        <v>9</v>
      </c>
      <c r="C21" s="3" t="s">
        <v>7</v>
      </c>
      <c r="D21" s="4">
        <v>30000</v>
      </c>
      <c r="E21" s="4">
        <v>150</v>
      </c>
      <c r="F21" s="128"/>
      <c r="G21" s="31"/>
    </row>
    <row r="22" spans="1:7" x14ac:dyDescent="0.2">
      <c r="B22" s="2">
        <v>10</v>
      </c>
      <c r="C22" s="3" t="s">
        <v>8</v>
      </c>
      <c r="D22" s="6">
        <v>30000</v>
      </c>
      <c r="E22" s="4">
        <v>150</v>
      </c>
      <c r="F22" s="128"/>
      <c r="G22" s="31"/>
    </row>
    <row r="23" spans="1:7" ht="55.5" customHeight="1" x14ac:dyDescent="0.2">
      <c r="B23" s="2">
        <v>11</v>
      </c>
      <c r="C23" s="5" t="s">
        <v>76</v>
      </c>
      <c r="D23" s="6">
        <v>100000</v>
      </c>
      <c r="E23" s="4">
        <v>150</v>
      </c>
      <c r="F23" s="128"/>
      <c r="G23" s="31"/>
    </row>
    <row r="24" spans="1:7" ht="27.75" customHeight="1" x14ac:dyDescent="0.2">
      <c r="B24" s="2">
        <v>12</v>
      </c>
      <c r="C24" s="5" t="s">
        <v>50</v>
      </c>
      <c r="D24" s="6">
        <v>200000</v>
      </c>
      <c r="E24" s="4">
        <v>150</v>
      </c>
      <c r="F24" s="128"/>
      <c r="G24" s="31"/>
    </row>
    <row r="25" spans="1:7" ht="28.5" customHeight="1" x14ac:dyDescent="0.2">
      <c r="B25" s="2">
        <v>13</v>
      </c>
      <c r="C25" s="5" t="s">
        <v>49</v>
      </c>
      <c r="D25" s="6">
        <v>28741121.079999998</v>
      </c>
      <c r="E25" s="19" t="s">
        <v>275</v>
      </c>
      <c r="F25" s="128"/>
    </row>
    <row r="26" spans="1:7" ht="18.75" customHeight="1" x14ac:dyDescent="0.2">
      <c r="B26" s="97" t="s">
        <v>30</v>
      </c>
      <c r="C26" s="98"/>
      <c r="D26" s="98"/>
      <c r="E26" s="99"/>
      <c r="F26" s="129"/>
    </row>
    <row r="27" spans="1:7" ht="18.75" customHeight="1" x14ac:dyDescent="0.2">
      <c r="B27" s="97" t="s">
        <v>26</v>
      </c>
      <c r="C27" s="98"/>
      <c r="D27" s="98"/>
      <c r="E27" s="99"/>
      <c r="F27" s="129">
        <f>ROUND((F26*25%),2)</f>
        <v>0</v>
      </c>
    </row>
    <row r="28" spans="1:7" ht="18.75" customHeight="1" x14ac:dyDescent="0.2">
      <c r="B28" s="97" t="s">
        <v>31</v>
      </c>
      <c r="C28" s="98"/>
      <c r="D28" s="98"/>
      <c r="E28" s="99"/>
      <c r="F28" s="129">
        <f>SUM(F26:F27)</f>
        <v>0</v>
      </c>
    </row>
    <row r="31" spans="1:7" ht="15" x14ac:dyDescent="0.2">
      <c r="A31" s="93" t="s">
        <v>281</v>
      </c>
      <c r="B31" s="93"/>
      <c r="C31" s="93"/>
      <c r="D31" s="52"/>
      <c r="E31" s="52"/>
      <c r="F31" s="130"/>
    </row>
    <row r="32" spans="1:7" ht="15" x14ac:dyDescent="0.2">
      <c r="B32" s="52"/>
      <c r="C32" s="52"/>
      <c r="D32" s="52"/>
      <c r="E32" s="52"/>
      <c r="F32" s="130"/>
    </row>
    <row r="33" spans="1:6" ht="15" x14ac:dyDescent="0.25">
      <c r="A33" s="100" t="s">
        <v>267</v>
      </c>
      <c r="B33" s="100"/>
      <c r="C33" s="100"/>
      <c r="D33" s="100"/>
    </row>
    <row r="34" spans="1:6" ht="15" x14ac:dyDescent="0.2">
      <c r="A34" s="94" t="s">
        <v>271</v>
      </c>
      <c r="B34" s="101"/>
      <c r="C34" s="101"/>
      <c r="D34" s="101"/>
    </row>
    <row r="35" spans="1:6" ht="57" customHeight="1" x14ac:dyDescent="0.2">
      <c r="A35" s="94" t="s">
        <v>289</v>
      </c>
      <c r="B35" s="94"/>
      <c r="C35" s="94"/>
      <c r="D35" s="94"/>
    </row>
    <row r="36" spans="1:6" ht="32.1" customHeight="1" x14ac:dyDescent="0.25">
      <c r="A36" s="95" t="s">
        <v>268</v>
      </c>
      <c r="B36" s="95"/>
      <c r="C36" s="95"/>
      <c r="D36" s="95"/>
    </row>
    <row r="37" spans="1:6" ht="17.45" customHeight="1" x14ac:dyDescent="0.25">
      <c r="A37" s="96" t="s">
        <v>269</v>
      </c>
      <c r="B37" s="96"/>
      <c r="C37" s="96"/>
      <c r="D37" s="96"/>
    </row>
    <row r="38" spans="1:6" x14ac:dyDescent="0.2">
      <c r="A38" s="95" t="s">
        <v>270</v>
      </c>
      <c r="B38" s="95"/>
      <c r="C38" s="95"/>
      <c r="D38" s="95"/>
    </row>
    <row r="39" spans="1:6" ht="44.45" customHeight="1" x14ac:dyDescent="0.2">
      <c r="A39" s="95"/>
      <c r="B39" s="95"/>
      <c r="C39" s="95"/>
      <c r="D39" s="95"/>
    </row>
    <row r="40" spans="1:6" ht="20.100000000000001" customHeight="1" x14ac:dyDescent="0.25">
      <c r="A40" s="92" t="s">
        <v>280</v>
      </c>
      <c r="B40" s="92"/>
      <c r="C40" s="92"/>
      <c r="D40" s="50"/>
    </row>
    <row r="41" spans="1:6" s="52" customFormat="1" ht="15" x14ac:dyDescent="0.2">
      <c r="A41" s="52" t="s">
        <v>276</v>
      </c>
      <c r="F41" s="130"/>
    </row>
    <row r="42" spans="1:6" s="52" customFormat="1" ht="15" x14ac:dyDescent="0.2">
      <c r="A42" s="52" t="s">
        <v>51</v>
      </c>
      <c r="F42" s="130"/>
    </row>
    <row r="43" spans="1:6" s="52" customFormat="1" ht="15" x14ac:dyDescent="0.2">
      <c r="A43" s="52" t="s">
        <v>278</v>
      </c>
      <c r="F43" s="130"/>
    </row>
    <row r="44" spans="1:6" s="52" customFormat="1" ht="15" x14ac:dyDescent="0.2">
      <c r="A44" s="52" t="s">
        <v>54</v>
      </c>
      <c r="F44" s="130"/>
    </row>
    <row r="45" spans="1:6" s="52" customFormat="1" ht="15" x14ac:dyDescent="0.2">
      <c r="A45" s="52" t="s">
        <v>277</v>
      </c>
      <c r="F45" s="130"/>
    </row>
    <row r="46" spans="1:6" s="52" customFormat="1" ht="15" x14ac:dyDescent="0.2">
      <c r="A46" s="52" t="s">
        <v>55</v>
      </c>
      <c r="F46" s="130"/>
    </row>
    <row r="47" spans="1:6" s="52" customFormat="1" ht="15" x14ac:dyDescent="0.2">
      <c r="A47" s="52" t="s">
        <v>279</v>
      </c>
      <c r="F47" s="130"/>
    </row>
    <row r="48" spans="1:6" ht="15" x14ac:dyDescent="0.2">
      <c r="A48" s="52" t="s">
        <v>52</v>
      </c>
      <c r="B48" s="52"/>
      <c r="C48" s="52"/>
      <c r="D48" s="52"/>
      <c r="E48" s="52"/>
    </row>
  </sheetData>
  <sheetProtection algorithmName="SHA-512" hashValue="1QBBGaTRrTJ2thH3ctBSIrvvsA0OAMd1qzbpbgn9I4oFYnZpdg7oAl03IgcMghTM1a5DHVLsWLTwEw+XMoJ5Uw==" saltValue="YWXzdnpySDgfXs6gwRRSUw==" spinCount="100000" sheet="1" objects="1" scenarios="1"/>
  <protectedRanges>
    <protectedRange sqref="F13:F28" name="Raspon1"/>
  </protectedRanges>
  <mergeCells count="11">
    <mergeCell ref="B26:E26"/>
    <mergeCell ref="B27:E27"/>
    <mergeCell ref="B28:E28"/>
    <mergeCell ref="A33:D33"/>
    <mergeCell ref="A34:D34"/>
    <mergeCell ref="A40:C40"/>
    <mergeCell ref="A31:C31"/>
    <mergeCell ref="A35:D35"/>
    <mergeCell ref="A36:D36"/>
    <mergeCell ref="A37:D37"/>
    <mergeCell ref="A38:D39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3"/>
  <sheetViews>
    <sheetView view="pageBreakPreview" topLeftCell="B36" zoomScaleNormal="100" zoomScaleSheetLayoutView="100" workbookViewId="0">
      <selection activeCell="F59" sqref="F59"/>
    </sheetView>
  </sheetViews>
  <sheetFormatPr defaultColWidth="9.140625" defaultRowHeight="15" x14ac:dyDescent="0.25"/>
  <cols>
    <col min="1" max="1" width="4" style="11" customWidth="1"/>
    <col min="2" max="2" width="5.5703125" style="11" customWidth="1"/>
    <col min="3" max="3" width="55.42578125" style="11" customWidth="1"/>
    <col min="4" max="4" width="10" style="11" customWidth="1"/>
    <col min="5" max="5" width="8.140625" style="11" customWidth="1"/>
    <col min="6" max="6" width="15.28515625" style="11" customWidth="1"/>
    <col min="7" max="7" width="49.42578125" style="11" customWidth="1"/>
    <col min="8" max="8" width="14.42578125" style="11" customWidth="1"/>
    <col min="9" max="9" width="15" style="11" bestFit="1" customWidth="1"/>
    <col min="10" max="16384" width="9.140625" style="11"/>
  </cols>
  <sheetData>
    <row r="2" spans="2:7" ht="53.45" customHeight="1" x14ac:dyDescent="0.25">
      <c r="B2" s="103" t="s">
        <v>35</v>
      </c>
      <c r="C2" s="103"/>
      <c r="D2" s="74"/>
      <c r="E2" s="74"/>
      <c r="F2" s="74"/>
    </row>
    <row r="3" spans="2:7" x14ac:dyDescent="0.25">
      <c r="B3" s="74"/>
      <c r="C3" s="73"/>
      <c r="D3" s="73"/>
      <c r="E3" s="73"/>
      <c r="F3" s="73"/>
    </row>
    <row r="4" spans="2:7" ht="21.95" customHeight="1" x14ac:dyDescent="0.25">
      <c r="B4" s="102" t="s">
        <v>77</v>
      </c>
      <c r="C4" s="102"/>
      <c r="D4" s="73"/>
      <c r="E4" s="73"/>
      <c r="F4" s="73"/>
    </row>
    <row r="5" spans="2:7" x14ac:dyDescent="0.25">
      <c r="B5" s="108" t="s">
        <v>6</v>
      </c>
      <c r="C5" s="108"/>
      <c r="D5" s="104" t="s">
        <v>10</v>
      </c>
      <c r="E5" s="104" t="s">
        <v>11</v>
      </c>
      <c r="F5" s="104" t="s">
        <v>56</v>
      </c>
      <c r="G5" s="106" t="s">
        <v>12</v>
      </c>
    </row>
    <row r="6" spans="2:7" x14ac:dyDescent="0.25">
      <c r="B6" s="108" t="s">
        <v>29</v>
      </c>
      <c r="C6" s="108"/>
      <c r="D6" s="105"/>
      <c r="E6" s="105"/>
      <c r="F6" s="105"/>
      <c r="G6" s="107"/>
    </row>
    <row r="7" spans="2:7" ht="15" customHeight="1" x14ac:dyDescent="0.25">
      <c r="B7" s="59" t="s">
        <v>13</v>
      </c>
      <c r="C7" s="59" t="s">
        <v>45</v>
      </c>
      <c r="D7" s="60"/>
      <c r="E7" s="60"/>
      <c r="F7" s="75"/>
      <c r="G7" s="12"/>
    </row>
    <row r="8" spans="2:7" ht="23.25" x14ac:dyDescent="0.25">
      <c r="B8" s="76" t="s">
        <v>14</v>
      </c>
      <c r="C8" s="61" t="s">
        <v>62</v>
      </c>
      <c r="D8" s="62" t="s">
        <v>61</v>
      </c>
      <c r="E8" s="62">
        <v>1600</v>
      </c>
      <c r="F8" s="63">
        <f>E8*1300</f>
        <v>2080000</v>
      </c>
      <c r="G8" s="33"/>
    </row>
    <row r="9" spans="2:7" ht="27.95" customHeight="1" x14ac:dyDescent="0.25">
      <c r="B9" s="76" t="s">
        <v>16</v>
      </c>
      <c r="C9" s="64" t="s">
        <v>63</v>
      </c>
      <c r="D9" s="62"/>
      <c r="E9" s="63"/>
      <c r="F9" s="63">
        <v>1250000</v>
      </c>
      <c r="G9" s="33"/>
    </row>
    <row r="10" spans="2:7" ht="23.25" x14ac:dyDescent="0.25">
      <c r="B10" s="76" t="s">
        <v>17</v>
      </c>
      <c r="C10" s="64" t="s">
        <v>64</v>
      </c>
      <c r="D10" s="62"/>
      <c r="E10" s="62"/>
      <c r="F10" s="63">
        <v>1292840</v>
      </c>
      <c r="G10" s="33"/>
    </row>
    <row r="11" spans="2:7" ht="23.25" x14ac:dyDescent="0.25">
      <c r="B11" s="76" t="s">
        <v>18</v>
      </c>
      <c r="C11" s="64" t="s">
        <v>65</v>
      </c>
      <c r="D11" s="62"/>
      <c r="E11" s="65">
        <v>80</v>
      </c>
      <c r="F11" s="63">
        <f>E11*1300</f>
        <v>104000</v>
      </c>
      <c r="G11" s="33"/>
    </row>
    <row r="12" spans="2:7" ht="20.100000000000001" customHeight="1" x14ac:dyDescent="0.25">
      <c r="B12" s="76" t="s">
        <v>19</v>
      </c>
      <c r="C12" s="64" t="s">
        <v>66</v>
      </c>
      <c r="D12" s="62"/>
      <c r="E12" s="62">
        <v>70</v>
      </c>
      <c r="F12" s="63">
        <f t="shared" ref="F12:F20" si="0">E12*1300</f>
        <v>91000</v>
      </c>
      <c r="G12" s="33"/>
    </row>
    <row r="13" spans="2:7" ht="23.25" x14ac:dyDescent="0.25">
      <c r="B13" s="76" t="s">
        <v>20</v>
      </c>
      <c r="C13" s="66" t="s">
        <v>67</v>
      </c>
      <c r="D13" s="62"/>
      <c r="E13" s="62">
        <v>267</v>
      </c>
      <c r="F13" s="63">
        <f t="shared" si="0"/>
        <v>347100</v>
      </c>
      <c r="G13" s="33"/>
    </row>
    <row r="14" spans="2:7" ht="24.6" customHeight="1" x14ac:dyDescent="0.25">
      <c r="B14" s="76" t="s">
        <v>22</v>
      </c>
      <c r="C14" s="64" t="s">
        <v>206</v>
      </c>
      <c r="D14" s="62">
        <v>2022</v>
      </c>
      <c r="E14" s="65">
        <v>1360</v>
      </c>
      <c r="F14" s="63">
        <f t="shared" si="0"/>
        <v>1768000</v>
      </c>
      <c r="G14" s="33"/>
    </row>
    <row r="15" spans="2:7" ht="27.6" customHeight="1" x14ac:dyDescent="0.25">
      <c r="B15" s="76" t="s">
        <v>33</v>
      </c>
      <c r="C15" s="66" t="s">
        <v>207</v>
      </c>
      <c r="D15" s="62">
        <v>2021</v>
      </c>
      <c r="E15" s="65">
        <v>2084</v>
      </c>
      <c r="F15" s="63">
        <f t="shared" si="0"/>
        <v>2709200</v>
      </c>
      <c r="G15" s="33"/>
    </row>
    <row r="16" spans="2:7" ht="57" x14ac:dyDescent="0.25">
      <c r="B16" s="77" t="s">
        <v>34</v>
      </c>
      <c r="C16" s="66" t="s">
        <v>208</v>
      </c>
      <c r="D16" s="62">
        <v>2021</v>
      </c>
      <c r="E16" s="65">
        <v>725</v>
      </c>
      <c r="F16" s="63">
        <f t="shared" si="0"/>
        <v>942500</v>
      </c>
      <c r="G16" s="33"/>
    </row>
    <row r="17" spans="2:7" ht="23.25" x14ac:dyDescent="0.25">
      <c r="B17" s="76" t="s">
        <v>79</v>
      </c>
      <c r="C17" s="67" t="s">
        <v>212</v>
      </c>
      <c r="D17" s="62">
        <v>2012</v>
      </c>
      <c r="E17" s="68">
        <v>2900</v>
      </c>
      <c r="F17" s="63">
        <f t="shared" si="0"/>
        <v>3770000</v>
      </c>
      <c r="G17" s="33"/>
    </row>
    <row r="18" spans="2:7" ht="26.1" customHeight="1" x14ac:dyDescent="0.25">
      <c r="B18" s="78" t="s">
        <v>209</v>
      </c>
      <c r="C18" s="67" t="s">
        <v>214</v>
      </c>
      <c r="D18" s="62">
        <v>2006</v>
      </c>
      <c r="E18" s="68">
        <v>1213</v>
      </c>
      <c r="F18" s="63">
        <f t="shared" si="0"/>
        <v>1576900</v>
      </c>
      <c r="G18" s="33"/>
    </row>
    <row r="19" spans="2:7" ht="38.1" customHeight="1" x14ac:dyDescent="0.25">
      <c r="B19" s="78" t="s">
        <v>210</v>
      </c>
      <c r="C19" s="67" t="s">
        <v>215</v>
      </c>
      <c r="D19" s="62">
        <v>2020</v>
      </c>
      <c r="E19" s="68">
        <v>656</v>
      </c>
      <c r="F19" s="63">
        <f t="shared" si="0"/>
        <v>852800</v>
      </c>
      <c r="G19" s="33"/>
    </row>
    <row r="20" spans="2:7" ht="45.75" x14ac:dyDescent="0.25">
      <c r="B20" s="76" t="s">
        <v>211</v>
      </c>
      <c r="C20" s="70" t="s">
        <v>213</v>
      </c>
      <c r="D20" s="62">
        <v>2022</v>
      </c>
      <c r="E20" s="68">
        <v>1536</v>
      </c>
      <c r="F20" s="63">
        <f t="shared" si="0"/>
        <v>1996800</v>
      </c>
      <c r="G20" s="33"/>
    </row>
    <row r="21" spans="2:7" ht="23.25" x14ac:dyDescent="0.25">
      <c r="B21" s="79" t="s">
        <v>216</v>
      </c>
      <c r="C21" s="67" t="s">
        <v>217</v>
      </c>
      <c r="D21" s="62">
        <v>2016</v>
      </c>
      <c r="E21" s="68">
        <v>245</v>
      </c>
      <c r="F21" s="63">
        <v>367500</v>
      </c>
      <c r="G21" s="33"/>
    </row>
    <row r="22" spans="2:7" ht="17.45" customHeight="1" x14ac:dyDescent="0.25">
      <c r="B22" s="79" t="s">
        <v>218</v>
      </c>
      <c r="C22" s="67" t="s">
        <v>265</v>
      </c>
      <c r="D22" s="62"/>
      <c r="E22" s="68">
        <v>205</v>
      </c>
      <c r="F22" s="63">
        <f>E22*800</f>
        <v>164000</v>
      </c>
      <c r="G22" s="33"/>
    </row>
    <row r="23" spans="2:7" ht="17.45" customHeight="1" x14ac:dyDescent="0.25">
      <c r="B23" s="79" t="s">
        <v>220</v>
      </c>
      <c r="C23" s="67" t="s">
        <v>219</v>
      </c>
      <c r="D23" s="62"/>
      <c r="E23" s="68">
        <v>330</v>
      </c>
      <c r="F23" s="63">
        <f t="shared" ref="F23:F42" si="1">E23*800</f>
        <v>264000</v>
      </c>
      <c r="G23" s="33"/>
    </row>
    <row r="24" spans="2:7" ht="17.45" customHeight="1" x14ac:dyDescent="0.25">
      <c r="B24" s="79" t="s">
        <v>221</v>
      </c>
      <c r="C24" s="67" t="s">
        <v>222</v>
      </c>
      <c r="D24" s="62"/>
      <c r="E24" s="68">
        <v>150</v>
      </c>
      <c r="F24" s="63">
        <f t="shared" si="1"/>
        <v>120000</v>
      </c>
      <c r="G24" s="33"/>
    </row>
    <row r="25" spans="2:7" ht="17.45" customHeight="1" x14ac:dyDescent="0.25">
      <c r="B25" s="79" t="s">
        <v>223</v>
      </c>
      <c r="C25" s="67" t="s">
        <v>224</v>
      </c>
      <c r="D25" s="62"/>
      <c r="E25" s="68">
        <v>210</v>
      </c>
      <c r="F25" s="63">
        <f t="shared" si="1"/>
        <v>168000</v>
      </c>
      <c r="G25" s="33"/>
    </row>
    <row r="26" spans="2:7" ht="17.45" customHeight="1" x14ac:dyDescent="0.25">
      <c r="B26" s="79" t="s">
        <v>225</v>
      </c>
      <c r="C26" s="67" t="s">
        <v>229</v>
      </c>
      <c r="D26" s="62"/>
      <c r="E26" s="68">
        <v>141</v>
      </c>
      <c r="F26" s="63">
        <f t="shared" si="1"/>
        <v>112800</v>
      </c>
      <c r="G26" s="33"/>
    </row>
    <row r="27" spans="2:7" ht="17.45" customHeight="1" x14ac:dyDescent="0.25">
      <c r="B27" s="79" t="s">
        <v>226</v>
      </c>
      <c r="C27" s="67" t="s">
        <v>230</v>
      </c>
      <c r="D27" s="62"/>
      <c r="E27" s="68">
        <v>620</v>
      </c>
      <c r="F27" s="63">
        <f t="shared" si="1"/>
        <v>496000</v>
      </c>
      <c r="G27" s="33"/>
    </row>
    <row r="28" spans="2:7" ht="17.45" customHeight="1" x14ac:dyDescent="0.25">
      <c r="B28" s="79" t="s">
        <v>227</v>
      </c>
      <c r="C28" s="67" t="s">
        <v>242</v>
      </c>
      <c r="D28" s="62"/>
      <c r="E28" s="68">
        <v>735</v>
      </c>
      <c r="F28" s="63">
        <f t="shared" si="1"/>
        <v>588000</v>
      </c>
      <c r="G28" s="33"/>
    </row>
    <row r="29" spans="2:7" ht="17.45" customHeight="1" x14ac:dyDescent="0.25">
      <c r="B29" s="76" t="s">
        <v>228</v>
      </c>
      <c r="C29" s="67" t="s">
        <v>231</v>
      </c>
      <c r="D29" s="62"/>
      <c r="E29" s="68">
        <v>729</v>
      </c>
      <c r="F29" s="63">
        <f t="shared" si="1"/>
        <v>583200</v>
      </c>
      <c r="G29" s="33"/>
    </row>
    <row r="30" spans="2:7" ht="17.45" customHeight="1" x14ac:dyDescent="0.25">
      <c r="B30" s="76" t="s">
        <v>233</v>
      </c>
      <c r="C30" s="67" t="s">
        <v>232</v>
      </c>
      <c r="D30" s="62"/>
      <c r="E30" s="68">
        <v>528</v>
      </c>
      <c r="F30" s="63">
        <f t="shared" si="1"/>
        <v>422400</v>
      </c>
      <c r="G30" s="33"/>
    </row>
    <row r="31" spans="2:7" ht="17.45" customHeight="1" x14ac:dyDescent="0.25">
      <c r="B31" s="76" t="s">
        <v>234</v>
      </c>
      <c r="C31" s="67" t="s">
        <v>236</v>
      </c>
      <c r="D31" s="62"/>
      <c r="E31" s="68">
        <v>227</v>
      </c>
      <c r="F31" s="63">
        <f t="shared" si="1"/>
        <v>181600</v>
      </c>
      <c r="G31" s="33"/>
    </row>
    <row r="32" spans="2:7" ht="17.45" customHeight="1" x14ac:dyDescent="0.25">
      <c r="B32" s="76" t="s">
        <v>235</v>
      </c>
      <c r="C32" s="67" t="s">
        <v>237</v>
      </c>
      <c r="D32" s="62"/>
      <c r="E32" s="68">
        <v>85</v>
      </c>
      <c r="F32" s="63">
        <f t="shared" si="1"/>
        <v>68000</v>
      </c>
      <c r="G32" s="33"/>
    </row>
    <row r="33" spans="2:9" ht="17.45" customHeight="1" x14ac:dyDescent="0.25">
      <c r="B33" s="76" t="s">
        <v>239</v>
      </c>
      <c r="C33" s="67" t="s">
        <v>238</v>
      </c>
      <c r="D33" s="62"/>
      <c r="E33" s="68">
        <v>381</v>
      </c>
      <c r="F33" s="63">
        <f t="shared" si="1"/>
        <v>304800</v>
      </c>
      <c r="G33" s="33"/>
    </row>
    <row r="34" spans="2:9" ht="17.45" customHeight="1" x14ac:dyDescent="0.25">
      <c r="B34" s="76" t="s">
        <v>241</v>
      </c>
      <c r="C34" s="67" t="s">
        <v>240</v>
      </c>
      <c r="D34" s="62"/>
      <c r="E34" s="68">
        <v>185</v>
      </c>
      <c r="F34" s="63">
        <f t="shared" si="1"/>
        <v>148000</v>
      </c>
      <c r="G34" s="33"/>
    </row>
    <row r="35" spans="2:9" ht="17.45" customHeight="1" x14ac:dyDescent="0.25">
      <c r="B35" s="76" t="s">
        <v>243</v>
      </c>
      <c r="C35" s="67" t="s">
        <v>257</v>
      </c>
      <c r="D35" s="62"/>
      <c r="E35" s="68">
        <v>382</v>
      </c>
      <c r="F35" s="63">
        <f t="shared" si="1"/>
        <v>305600</v>
      </c>
      <c r="G35" s="33"/>
    </row>
    <row r="36" spans="2:9" ht="17.45" customHeight="1" x14ac:dyDescent="0.25">
      <c r="B36" s="76" t="s">
        <v>244</v>
      </c>
      <c r="C36" s="67" t="s">
        <v>258</v>
      </c>
      <c r="D36" s="62"/>
      <c r="E36" s="68">
        <v>150</v>
      </c>
      <c r="F36" s="63">
        <f t="shared" si="1"/>
        <v>120000</v>
      </c>
      <c r="G36" s="33"/>
    </row>
    <row r="37" spans="2:9" ht="17.45" customHeight="1" x14ac:dyDescent="0.25">
      <c r="B37" s="76" t="s">
        <v>245</v>
      </c>
      <c r="C37" s="67" t="s">
        <v>247</v>
      </c>
      <c r="D37" s="62"/>
      <c r="E37" s="68">
        <v>267</v>
      </c>
      <c r="F37" s="63">
        <f t="shared" si="1"/>
        <v>213600</v>
      </c>
      <c r="G37" s="33"/>
    </row>
    <row r="38" spans="2:9" ht="17.45" customHeight="1" x14ac:dyDescent="0.25">
      <c r="B38" s="76" t="s">
        <v>246</v>
      </c>
      <c r="C38" s="67" t="s">
        <v>248</v>
      </c>
      <c r="D38" s="62"/>
      <c r="E38" s="68">
        <v>110</v>
      </c>
      <c r="F38" s="63">
        <f t="shared" si="1"/>
        <v>88000</v>
      </c>
      <c r="G38" s="33"/>
    </row>
    <row r="39" spans="2:9" ht="17.45" customHeight="1" x14ac:dyDescent="0.25">
      <c r="B39" s="78" t="s">
        <v>251</v>
      </c>
      <c r="C39" s="67" t="s">
        <v>249</v>
      </c>
      <c r="D39" s="62"/>
      <c r="E39" s="68">
        <v>156</v>
      </c>
      <c r="F39" s="63">
        <f t="shared" si="1"/>
        <v>124800</v>
      </c>
      <c r="G39" s="33"/>
    </row>
    <row r="40" spans="2:9" ht="17.45" customHeight="1" x14ac:dyDescent="0.25">
      <c r="B40" s="78" t="s">
        <v>252</v>
      </c>
      <c r="C40" s="67" t="s">
        <v>250</v>
      </c>
      <c r="D40" s="62"/>
      <c r="E40" s="68">
        <v>310</v>
      </c>
      <c r="F40" s="63">
        <f t="shared" si="1"/>
        <v>248000</v>
      </c>
      <c r="G40" s="33"/>
    </row>
    <row r="41" spans="2:9" ht="17.45" customHeight="1" x14ac:dyDescent="0.25">
      <c r="B41" s="76" t="s">
        <v>253</v>
      </c>
      <c r="C41" s="67" t="s">
        <v>254</v>
      </c>
      <c r="D41" s="62"/>
      <c r="E41" s="68">
        <v>104</v>
      </c>
      <c r="F41" s="63">
        <f t="shared" si="1"/>
        <v>83200</v>
      </c>
      <c r="G41" s="33"/>
    </row>
    <row r="42" spans="2:9" ht="17.45" customHeight="1" x14ac:dyDescent="0.25">
      <c r="B42" s="76" t="s">
        <v>255</v>
      </c>
      <c r="C42" s="67" t="s">
        <v>256</v>
      </c>
      <c r="D42" s="62"/>
      <c r="E42" s="68">
        <v>377</v>
      </c>
      <c r="F42" s="63">
        <f t="shared" si="1"/>
        <v>301600</v>
      </c>
      <c r="G42" s="33"/>
    </row>
    <row r="43" spans="2:9" ht="15.75" x14ac:dyDescent="0.25">
      <c r="B43" s="109" t="s">
        <v>15</v>
      </c>
      <c r="C43" s="110"/>
      <c r="D43" s="71"/>
      <c r="E43" s="71"/>
      <c r="F43" s="80">
        <f>SUM(F8:F42)</f>
        <v>24254240</v>
      </c>
      <c r="G43" s="34"/>
      <c r="I43" s="49"/>
    </row>
    <row r="44" spans="2:9" ht="14.25" customHeight="1" x14ac:dyDescent="0.25">
      <c r="B44" s="109" t="s">
        <v>5</v>
      </c>
      <c r="C44" s="110"/>
      <c r="D44" s="71"/>
      <c r="E44" s="71"/>
      <c r="F44" s="81"/>
      <c r="G44" s="34"/>
    </row>
    <row r="45" spans="2:9" ht="23.25" x14ac:dyDescent="0.25">
      <c r="B45" s="60" t="s">
        <v>13</v>
      </c>
      <c r="C45" s="60" t="s">
        <v>46</v>
      </c>
      <c r="D45" s="60"/>
      <c r="E45" s="60"/>
      <c r="F45" s="75"/>
      <c r="G45" s="35"/>
    </row>
    <row r="46" spans="2:9" ht="23.25" x14ac:dyDescent="0.25">
      <c r="B46" s="82" t="s">
        <v>14</v>
      </c>
      <c r="C46" s="72" t="s">
        <v>68</v>
      </c>
      <c r="D46" s="64"/>
      <c r="E46" s="64"/>
      <c r="F46" s="83">
        <v>175312</v>
      </c>
      <c r="G46" s="33"/>
    </row>
    <row r="47" spans="2:9" ht="23.25" x14ac:dyDescent="0.25">
      <c r="B47" s="82" t="s">
        <v>16</v>
      </c>
      <c r="C47" s="72" t="s">
        <v>69</v>
      </c>
      <c r="D47" s="64"/>
      <c r="E47" s="64"/>
      <c r="F47" s="83">
        <v>155000</v>
      </c>
      <c r="G47" s="33"/>
    </row>
    <row r="48" spans="2:9" ht="15.75" x14ac:dyDescent="0.25">
      <c r="B48" s="82" t="s">
        <v>17</v>
      </c>
      <c r="C48" s="72" t="s">
        <v>70</v>
      </c>
      <c r="D48" s="64"/>
      <c r="E48" s="64"/>
      <c r="F48" s="83">
        <v>57640</v>
      </c>
      <c r="G48" s="33"/>
    </row>
    <row r="49" spans="2:7" ht="23.25" x14ac:dyDescent="0.25">
      <c r="B49" s="82" t="s">
        <v>18</v>
      </c>
      <c r="C49" s="72" t="s">
        <v>71</v>
      </c>
      <c r="D49" s="64"/>
      <c r="E49" s="64"/>
      <c r="F49" s="83">
        <v>10000</v>
      </c>
      <c r="G49" s="33"/>
    </row>
    <row r="50" spans="2:7" ht="18" customHeight="1" x14ac:dyDescent="0.25">
      <c r="B50" s="82" t="s">
        <v>19</v>
      </c>
      <c r="C50" s="72" t="s">
        <v>72</v>
      </c>
      <c r="D50" s="64"/>
      <c r="E50" s="64"/>
      <c r="F50" s="83">
        <v>35000</v>
      </c>
      <c r="G50" s="33"/>
    </row>
    <row r="51" spans="2:7" ht="23.25" x14ac:dyDescent="0.25">
      <c r="B51" s="82" t="s">
        <v>20</v>
      </c>
      <c r="C51" s="72" t="s">
        <v>73</v>
      </c>
      <c r="D51" s="64"/>
      <c r="E51" s="64"/>
      <c r="F51" s="83">
        <v>416733</v>
      </c>
      <c r="G51" s="33"/>
    </row>
    <row r="52" spans="2:7" ht="23.25" x14ac:dyDescent="0.25">
      <c r="B52" s="82" t="s">
        <v>22</v>
      </c>
      <c r="C52" s="72" t="s">
        <v>74</v>
      </c>
      <c r="D52" s="64"/>
      <c r="E52" s="64"/>
      <c r="F52" s="83">
        <v>330158</v>
      </c>
      <c r="G52" s="33"/>
    </row>
    <row r="53" spans="2:7" ht="45.75" x14ac:dyDescent="0.25">
      <c r="B53" s="82" t="s">
        <v>33</v>
      </c>
      <c r="C53" s="72" t="s">
        <v>259</v>
      </c>
      <c r="D53" s="64"/>
      <c r="E53" s="64"/>
      <c r="F53" s="83">
        <v>100000</v>
      </c>
      <c r="G53" s="33"/>
    </row>
    <row r="54" spans="2:7" ht="23.25" x14ac:dyDescent="0.25">
      <c r="B54" s="82" t="s">
        <v>34</v>
      </c>
      <c r="C54" s="72" t="s">
        <v>260</v>
      </c>
      <c r="D54" s="64"/>
      <c r="E54" s="64"/>
      <c r="F54" s="83">
        <v>115000</v>
      </c>
      <c r="G54" s="33"/>
    </row>
    <row r="55" spans="2:7" ht="23.25" x14ac:dyDescent="0.25">
      <c r="B55" s="82" t="s">
        <v>79</v>
      </c>
      <c r="C55" s="72" t="s">
        <v>261</v>
      </c>
      <c r="D55" s="64"/>
      <c r="E55" s="64"/>
      <c r="F55" s="83">
        <v>80000</v>
      </c>
      <c r="G55" s="33"/>
    </row>
    <row r="56" spans="2:7" ht="23.25" x14ac:dyDescent="0.25">
      <c r="B56" s="82" t="s">
        <v>209</v>
      </c>
      <c r="C56" s="72" t="s">
        <v>262</v>
      </c>
      <c r="D56" s="64"/>
      <c r="E56" s="64"/>
      <c r="F56" s="83">
        <v>110000</v>
      </c>
      <c r="G56" s="33"/>
    </row>
    <row r="57" spans="2:7" ht="23.25" x14ac:dyDescent="0.25">
      <c r="B57" s="82" t="s">
        <v>210</v>
      </c>
      <c r="C57" s="72" t="s">
        <v>263</v>
      </c>
      <c r="D57" s="64"/>
      <c r="E57" s="64"/>
      <c r="F57" s="83">
        <v>75000</v>
      </c>
      <c r="G57" s="33"/>
    </row>
    <row r="58" spans="2:7" ht="23.25" x14ac:dyDescent="0.25">
      <c r="B58" s="82" t="s">
        <v>211</v>
      </c>
      <c r="C58" s="72" t="s">
        <v>264</v>
      </c>
      <c r="D58" s="64"/>
      <c r="E58" s="64"/>
      <c r="F58" s="83">
        <v>30000</v>
      </c>
      <c r="G58" s="33"/>
    </row>
    <row r="59" spans="2:7" ht="15.75" x14ac:dyDescent="0.25">
      <c r="B59" s="82" t="s">
        <v>216</v>
      </c>
      <c r="C59" s="72" t="s">
        <v>266</v>
      </c>
      <c r="D59" s="64"/>
      <c r="E59" s="64"/>
      <c r="F59" s="83">
        <v>2200000</v>
      </c>
      <c r="G59" s="33"/>
    </row>
    <row r="60" spans="2:7" ht="15.75" x14ac:dyDescent="0.25">
      <c r="B60" s="82" t="s">
        <v>216</v>
      </c>
      <c r="C60" s="72" t="s">
        <v>53</v>
      </c>
      <c r="D60" s="64"/>
      <c r="E60" s="64"/>
      <c r="F60" s="84">
        <v>707038.08</v>
      </c>
      <c r="G60" s="33"/>
    </row>
    <row r="61" spans="2:7" ht="15.75" x14ac:dyDescent="0.25">
      <c r="B61" s="109" t="s">
        <v>21</v>
      </c>
      <c r="C61" s="110"/>
      <c r="D61" s="71"/>
      <c r="E61" s="71"/>
      <c r="F61" s="75">
        <f>F60+F59+F58+F57+F55+F54+F53+F52+F51+F50+F49+F48+F47+F46</f>
        <v>4486881.08</v>
      </c>
      <c r="G61" s="34"/>
    </row>
    <row r="62" spans="2:7" ht="15.75" x14ac:dyDescent="0.25">
      <c r="B62" s="109" t="s">
        <v>75</v>
      </c>
      <c r="C62" s="110"/>
      <c r="D62" s="71"/>
      <c r="E62" s="71"/>
      <c r="F62" s="75">
        <f>F61+F43</f>
        <v>28741121.079999998</v>
      </c>
      <c r="G62" s="34"/>
    </row>
    <row r="63" spans="2:7" ht="15.75" x14ac:dyDescent="0.25">
      <c r="B63" s="32"/>
      <c r="C63" s="32"/>
      <c r="D63" s="36"/>
      <c r="E63" s="36"/>
      <c r="F63" s="36"/>
      <c r="G63" s="36"/>
    </row>
  </sheetData>
  <sheetProtection algorithmName="SHA-512" hashValue="KN6F+HeZKFFdiQfKUG59urWb4GKYBkui4RKGlO1O71W1mDVQjgzb9GwhUh9cO1wNRmDbXbC7rvFNnmVuKsf+aA==" saltValue="4uWD1QOVtTxiaaKxDcisbg==" spinCount="100000" sheet="1" objects="1" scenarios="1"/>
  <mergeCells count="12">
    <mergeCell ref="B62:C62"/>
    <mergeCell ref="B44:C44"/>
    <mergeCell ref="B5:C5"/>
    <mergeCell ref="D5:D6"/>
    <mergeCell ref="E5:E6"/>
    <mergeCell ref="B43:C43"/>
    <mergeCell ref="B61:C61"/>
    <mergeCell ref="B4:C4"/>
    <mergeCell ref="B2:C2"/>
    <mergeCell ref="F5:F6"/>
    <mergeCell ref="G5:G6"/>
    <mergeCell ref="B6:C6"/>
  </mergeCells>
  <phoneticPr fontId="36" type="noConversion"/>
  <pageMargins left="0.70866141732283472" right="0.70866141732283472" top="0.74803149606299213" bottom="0.74803149606299213" header="0.31496062992125984" footer="0.31496062992125984"/>
  <pageSetup paperSize="8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D40C-DAC9-47F8-8257-7C5BD1196C7D}">
  <sheetPr>
    <pageSetUpPr fitToPage="1"/>
  </sheetPr>
  <dimension ref="A2:H17"/>
  <sheetViews>
    <sheetView zoomScaleNormal="100" workbookViewId="0">
      <selection activeCell="H13" sqref="H13"/>
    </sheetView>
  </sheetViews>
  <sheetFormatPr defaultColWidth="9.140625" defaultRowHeight="15" x14ac:dyDescent="0.25"/>
  <cols>
    <col min="1" max="1" width="4" style="11" customWidth="1"/>
    <col min="2" max="2" width="5.5703125" style="11" customWidth="1"/>
    <col min="3" max="3" width="50.42578125" style="11" customWidth="1"/>
    <col min="4" max="4" width="12.7109375" style="11" customWidth="1"/>
    <col min="5" max="5" width="10.7109375" style="11" customWidth="1"/>
    <col min="6" max="6" width="16.85546875" style="89" customWidth="1"/>
    <col min="7" max="7" width="14.42578125" style="11" customWidth="1"/>
    <col min="8" max="8" width="15" style="11" bestFit="1" customWidth="1"/>
    <col min="9" max="16384" width="9.140625" style="11"/>
  </cols>
  <sheetData>
    <row r="2" spans="1:8" x14ac:dyDescent="0.25">
      <c r="B2" s="56" t="s">
        <v>35</v>
      </c>
      <c r="C2" s="57"/>
      <c r="D2" s="57"/>
      <c r="E2" s="57"/>
      <c r="F2" s="131"/>
    </row>
    <row r="3" spans="1:8" x14ac:dyDescent="0.25">
      <c r="B3" s="57"/>
      <c r="C3" s="56"/>
      <c r="D3" s="56"/>
      <c r="E3" s="56"/>
      <c r="F3" s="132"/>
    </row>
    <row r="4" spans="1:8" x14ac:dyDescent="0.25">
      <c r="B4" s="111" t="s">
        <v>77</v>
      </c>
      <c r="C4" s="111"/>
      <c r="D4" s="56"/>
      <c r="E4" s="56"/>
      <c r="F4" s="132"/>
    </row>
    <row r="5" spans="1:8" x14ac:dyDescent="0.25">
      <c r="B5" s="108" t="s">
        <v>6</v>
      </c>
      <c r="C5" s="108"/>
      <c r="D5" s="104" t="s">
        <v>10</v>
      </c>
      <c r="E5" s="104" t="s">
        <v>11</v>
      </c>
      <c r="F5" s="133" t="s">
        <v>56</v>
      </c>
    </row>
    <row r="6" spans="1:8" x14ac:dyDescent="0.25">
      <c r="B6" s="108" t="s">
        <v>29</v>
      </c>
      <c r="C6" s="108"/>
      <c r="D6" s="105"/>
      <c r="E6" s="105"/>
      <c r="F6" s="134"/>
    </row>
    <row r="7" spans="1:8" ht="15" customHeight="1" x14ac:dyDescent="0.25">
      <c r="B7" s="58" t="s">
        <v>13</v>
      </c>
      <c r="C7" s="59" t="s">
        <v>45</v>
      </c>
      <c r="D7" s="60"/>
      <c r="E7" s="60"/>
      <c r="F7" s="135"/>
    </row>
    <row r="8" spans="1:8" ht="30.75" customHeight="1" x14ac:dyDescent="0.25">
      <c r="B8" s="69" t="s">
        <v>14</v>
      </c>
      <c r="C8" s="67" t="s">
        <v>205</v>
      </c>
      <c r="D8" s="62"/>
      <c r="E8" s="68">
        <v>5332</v>
      </c>
      <c r="F8" s="136">
        <f t="shared" ref="F8" si="0">E8*800</f>
        <v>4265600</v>
      </c>
    </row>
    <row r="9" spans="1:8" x14ac:dyDescent="0.25">
      <c r="B9" s="115" t="s">
        <v>15</v>
      </c>
      <c r="C9" s="116"/>
      <c r="D9" s="66"/>
      <c r="E9" s="66"/>
      <c r="F9" s="137">
        <f>SUM(F8:F8)</f>
        <v>4265600</v>
      </c>
      <c r="H9" s="49"/>
    </row>
    <row r="10" spans="1:8" x14ac:dyDescent="0.25">
      <c r="B10" s="112" t="s">
        <v>285</v>
      </c>
      <c r="C10" s="113"/>
      <c r="D10" s="113"/>
      <c r="E10" s="114"/>
      <c r="F10" s="138"/>
    </row>
    <row r="11" spans="1:8" x14ac:dyDescent="0.25">
      <c r="B11" s="112" t="s">
        <v>26</v>
      </c>
      <c r="C11" s="113"/>
      <c r="D11" s="113"/>
      <c r="E11" s="114"/>
      <c r="F11" s="138"/>
    </row>
    <row r="12" spans="1:8" x14ac:dyDescent="0.25">
      <c r="B12" s="112" t="s">
        <v>286</v>
      </c>
      <c r="C12" s="113"/>
      <c r="D12" s="113"/>
      <c r="E12" s="114"/>
      <c r="F12" s="138"/>
    </row>
    <row r="14" spans="1:8" x14ac:dyDescent="0.25">
      <c r="A14" s="55" t="s">
        <v>281</v>
      </c>
      <c r="C14" s="54"/>
      <c r="D14" s="54"/>
      <c r="E14" s="54"/>
    </row>
    <row r="16" spans="1:8" x14ac:dyDescent="0.25">
      <c r="A16" s="11" t="s">
        <v>287</v>
      </c>
    </row>
    <row r="17" spans="1:1" x14ac:dyDescent="0.25">
      <c r="A17" s="11" t="s">
        <v>288</v>
      </c>
    </row>
  </sheetData>
  <sheetProtection algorithmName="SHA-512" hashValue="xrzfHQvk+JcruM98ne4h3ldqRDdiu4rRu1F4ooEE/DqJl7ZUp916a+IkgsjsSChBQ7QYkLyYyggtJgLNhpvd7A==" saltValue="6zxuHqZffELJvplj9WElrg==" spinCount="100000" sheet="1" objects="1" scenarios="1"/>
  <mergeCells count="10">
    <mergeCell ref="B4:C4"/>
    <mergeCell ref="F5:F6"/>
    <mergeCell ref="B6:C6"/>
    <mergeCell ref="B12:E12"/>
    <mergeCell ref="B9:C9"/>
    <mergeCell ref="B10:E10"/>
    <mergeCell ref="B11:E11"/>
    <mergeCell ref="B5:C5"/>
    <mergeCell ref="D5:D6"/>
    <mergeCell ref="E5:E6"/>
  </mergeCells>
  <pageMargins left="0.7" right="0.7" top="0.75" bottom="0.75" header="0.3" footer="0.3"/>
  <pageSetup paperSize="8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2ED1-7FCD-40CA-888F-E5CBB3F92A2F}">
  <dimension ref="A1:E113"/>
  <sheetViews>
    <sheetView topLeftCell="A63" workbookViewId="0">
      <selection activeCell="E96" sqref="E96"/>
    </sheetView>
  </sheetViews>
  <sheetFormatPr defaultRowHeight="12.75" x14ac:dyDescent="0.2"/>
  <cols>
    <col min="2" max="2" width="46.5703125" bestFit="1" customWidth="1"/>
    <col min="3" max="3" width="15" style="48" bestFit="1" customWidth="1"/>
    <col min="4" max="4" width="19.28515625" bestFit="1" customWidth="1"/>
    <col min="5" max="5" width="17.42578125" customWidth="1"/>
  </cols>
  <sheetData>
    <row r="1" spans="1:5" ht="15" x14ac:dyDescent="0.25">
      <c r="A1" s="37" t="s">
        <v>80</v>
      </c>
      <c r="B1" s="38" t="s">
        <v>81</v>
      </c>
      <c r="C1" s="39" t="s">
        <v>82</v>
      </c>
      <c r="D1" s="38" t="s">
        <v>83</v>
      </c>
      <c r="E1" s="38" t="s">
        <v>84</v>
      </c>
    </row>
    <row r="2" spans="1:5" x14ac:dyDescent="0.2">
      <c r="A2" s="42">
        <v>1</v>
      </c>
      <c r="B2" s="40" t="s">
        <v>85</v>
      </c>
      <c r="C2" s="41">
        <v>56</v>
      </c>
      <c r="D2" s="42">
        <v>5756</v>
      </c>
      <c r="E2" s="43">
        <f>800*C2</f>
        <v>44800</v>
      </c>
    </row>
    <row r="3" spans="1:5" x14ac:dyDescent="0.2">
      <c r="A3" s="42">
        <v>2</v>
      </c>
      <c r="B3" s="40" t="s">
        <v>86</v>
      </c>
      <c r="C3" s="41">
        <v>39</v>
      </c>
      <c r="D3" s="42" t="s">
        <v>87</v>
      </c>
      <c r="E3" s="43">
        <f t="shared" ref="E3:E66" si="0">800*C3</f>
        <v>31200</v>
      </c>
    </row>
    <row r="4" spans="1:5" x14ac:dyDescent="0.2">
      <c r="A4" s="42">
        <v>3</v>
      </c>
      <c r="B4" s="40" t="s">
        <v>88</v>
      </c>
      <c r="C4" s="41">
        <v>46</v>
      </c>
      <c r="D4" s="42">
        <v>5743</v>
      </c>
      <c r="E4" s="43">
        <f t="shared" si="0"/>
        <v>36800</v>
      </c>
    </row>
    <row r="5" spans="1:5" x14ac:dyDescent="0.2">
      <c r="A5" s="42">
        <v>4</v>
      </c>
      <c r="B5" s="40" t="s">
        <v>89</v>
      </c>
      <c r="C5" s="41">
        <v>55</v>
      </c>
      <c r="D5" s="42" t="s">
        <v>90</v>
      </c>
      <c r="E5" s="43">
        <f t="shared" si="0"/>
        <v>44000</v>
      </c>
    </row>
    <row r="6" spans="1:5" x14ac:dyDescent="0.2">
      <c r="A6" s="42">
        <v>5</v>
      </c>
      <c r="B6" s="40" t="s">
        <v>91</v>
      </c>
      <c r="C6" s="41">
        <v>32</v>
      </c>
      <c r="D6" s="42" t="s">
        <v>92</v>
      </c>
      <c r="E6" s="43">
        <f t="shared" si="0"/>
        <v>25600</v>
      </c>
    </row>
    <row r="7" spans="1:5" x14ac:dyDescent="0.2">
      <c r="A7" s="42">
        <v>6</v>
      </c>
      <c r="B7" s="40" t="s">
        <v>93</v>
      </c>
      <c r="C7" s="41">
        <v>23</v>
      </c>
      <c r="D7" s="42">
        <v>5266</v>
      </c>
      <c r="E7" s="43">
        <f t="shared" si="0"/>
        <v>18400</v>
      </c>
    </row>
    <row r="8" spans="1:5" x14ac:dyDescent="0.2">
      <c r="A8" s="42">
        <v>7</v>
      </c>
      <c r="B8" s="40" t="s">
        <v>88</v>
      </c>
      <c r="C8" s="41">
        <v>45</v>
      </c>
      <c r="D8" s="42">
        <v>5743</v>
      </c>
      <c r="E8" s="43">
        <f t="shared" si="0"/>
        <v>36000</v>
      </c>
    </row>
    <row r="9" spans="1:5" x14ac:dyDescent="0.2">
      <c r="A9" s="42">
        <v>8</v>
      </c>
      <c r="B9" s="40" t="s">
        <v>94</v>
      </c>
      <c r="C9" s="41">
        <v>35</v>
      </c>
      <c r="D9" s="42" t="s">
        <v>95</v>
      </c>
      <c r="E9" s="43">
        <f t="shared" si="0"/>
        <v>28000</v>
      </c>
    </row>
    <row r="10" spans="1:5" x14ac:dyDescent="0.2">
      <c r="A10" s="42">
        <v>9</v>
      </c>
      <c r="B10" s="40" t="s">
        <v>96</v>
      </c>
      <c r="C10" s="41">
        <v>28</v>
      </c>
      <c r="D10" s="42" t="s">
        <v>97</v>
      </c>
      <c r="E10" s="43">
        <f t="shared" si="0"/>
        <v>22400</v>
      </c>
    </row>
    <row r="11" spans="1:5" x14ac:dyDescent="0.2">
      <c r="A11" s="42">
        <v>10</v>
      </c>
      <c r="B11" s="40" t="s">
        <v>98</v>
      </c>
      <c r="C11" s="41">
        <v>63</v>
      </c>
      <c r="D11" s="42" t="s">
        <v>99</v>
      </c>
      <c r="E11" s="43">
        <f t="shared" si="0"/>
        <v>50400</v>
      </c>
    </row>
    <row r="12" spans="1:5" x14ac:dyDescent="0.2">
      <c r="A12" s="42">
        <v>11</v>
      </c>
      <c r="B12" s="40" t="s">
        <v>100</v>
      </c>
      <c r="C12" s="41">
        <v>52</v>
      </c>
      <c r="D12" s="42" t="s">
        <v>101</v>
      </c>
      <c r="E12" s="43">
        <f t="shared" si="0"/>
        <v>41600</v>
      </c>
    </row>
    <row r="13" spans="1:5" x14ac:dyDescent="0.2">
      <c r="A13" s="42">
        <v>12</v>
      </c>
      <c r="B13" s="40" t="s">
        <v>102</v>
      </c>
      <c r="C13" s="41">
        <v>37</v>
      </c>
      <c r="D13" s="42" t="s">
        <v>103</v>
      </c>
      <c r="E13" s="43">
        <f t="shared" si="0"/>
        <v>29600</v>
      </c>
    </row>
    <row r="14" spans="1:5" x14ac:dyDescent="0.2">
      <c r="A14" s="42">
        <v>13</v>
      </c>
      <c r="B14" s="40" t="s">
        <v>104</v>
      </c>
      <c r="C14" s="41">
        <v>27</v>
      </c>
      <c r="D14" s="42">
        <v>5876</v>
      </c>
      <c r="E14" s="43">
        <f t="shared" si="0"/>
        <v>21600</v>
      </c>
    </row>
    <row r="15" spans="1:5" x14ac:dyDescent="0.2">
      <c r="A15" s="42">
        <v>14</v>
      </c>
      <c r="B15" s="40" t="s">
        <v>105</v>
      </c>
      <c r="C15" s="41">
        <v>43</v>
      </c>
      <c r="D15" s="42" t="s">
        <v>106</v>
      </c>
      <c r="E15" s="43">
        <f t="shared" si="0"/>
        <v>34400</v>
      </c>
    </row>
    <row r="16" spans="1:5" x14ac:dyDescent="0.2">
      <c r="A16" s="42">
        <v>15</v>
      </c>
      <c r="B16" s="40" t="s">
        <v>107</v>
      </c>
      <c r="C16" s="41">
        <v>48</v>
      </c>
      <c r="D16" s="42">
        <v>5674</v>
      </c>
      <c r="E16" s="43">
        <f t="shared" si="0"/>
        <v>38400</v>
      </c>
    </row>
    <row r="17" spans="1:5" x14ac:dyDescent="0.2">
      <c r="A17" s="42">
        <v>16</v>
      </c>
      <c r="B17" s="40" t="s">
        <v>108</v>
      </c>
      <c r="C17" s="41">
        <v>54</v>
      </c>
      <c r="D17" s="42">
        <v>5838</v>
      </c>
      <c r="E17" s="43">
        <f t="shared" si="0"/>
        <v>43200</v>
      </c>
    </row>
    <row r="18" spans="1:5" x14ac:dyDescent="0.2">
      <c r="A18" s="42">
        <v>17</v>
      </c>
      <c r="B18" s="40" t="s">
        <v>105</v>
      </c>
      <c r="C18" s="41">
        <v>43</v>
      </c>
      <c r="D18" s="42" t="s">
        <v>106</v>
      </c>
      <c r="E18" s="43">
        <f t="shared" si="0"/>
        <v>34400</v>
      </c>
    </row>
    <row r="19" spans="1:5" x14ac:dyDescent="0.2">
      <c r="A19" s="42">
        <v>18</v>
      </c>
      <c r="B19" s="40" t="s">
        <v>109</v>
      </c>
      <c r="C19" s="41">
        <v>35</v>
      </c>
      <c r="D19" s="42">
        <v>1917</v>
      </c>
      <c r="E19" s="43">
        <f t="shared" si="0"/>
        <v>28000</v>
      </c>
    </row>
    <row r="20" spans="1:5" x14ac:dyDescent="0.2">
      <c r="A20" s="42">
        <v>19</v>
      </c>
      <c r="B20" s="40" t="s">
        <v>110</v>
      </c>
      <c r="C20" s="41">
        <v>37</v>
      </c>
      <c r="D20" s="42">
        <v>5407</v>
      </c>
      <c r="E20" s="43">
        <f t="shared" si="0"/>
        <v>29600</v>
      </c>
    </row>
    <row r="21" spans="1:5" x14ac:dyDescent="0.2">
      <c r="A21" s="42">
        <v>20</v>
      </c>
      <c r="B21" s="40" t="s">
        <v>111</v>
      </c>
      <c r="C21" s="41">
        <v>60</v>
      </c>
      <c r="D21" s="42" t="s">
        <v>112</v>
      </c>
      <c r="E21" s="43">
        <f t="shared" si="0"/>
        <v>48000</v>
      </c>
    </row>
    <row r="22" spans="1:5" x14ac:dyDescent="0.2">
      <c r="A22" s="42">
        <v>21</v>
      </c>
      <c r="B22" s="40" t="s">
        <v>113</v>
      </c>
      <c r="C22" s="41">
        <v>71</v>
      </c>
      <c r="D22" s="42" t="s">
        <v>114</v>
      </c>
      <c r="E22" s="43">
        <f t="shared" si="0"/>
        <v>56800</v>
      </c>
    </row>
    <row r="23" spans="1:5" x14ac:dyDescent="0.2">
      <c r="A23" s="42">
        <v>22</v>
      </c>
      <c r="B23" s="40" t="s">
        <v>115</v>
      </c>
      <c r="C23" s="41">
        <v>35</v>
      </c>
      <c r="D23" s="42">
        <v>5579</v>
      </c>
      <c r="E23" s="43">
        <f t="shared" si="0"/>
        <v>28000</v>
      </c>
    </row>
    <row r="24" spans="1:5" x14ac:dyDescent="0.2">
      <c r="A24" s="42">
        <v>23</v>
      </c>
      <c r="B24" s="40" t="s">
        <v>116</v>
      </c>
      <c r="C24" s="41">
        <v>50</v>
      </c>
      <c r="D24" s="42" t="s">
        <v>117</v>
      </c>
      <c r="E24" s="43">
        <f t="shared" si="0"/>
        <v>40000</v>
      </c>
    </row>
    <row r="25" spans="1:5" x14ac:dyDescent="0.2">
      <c r="A25" s="42">
        <v>24</v>
      </c>
      <c r="B25" s="40" t="s">
        <v>100</v>
      </c>
      <c r="C25" s="41">
        <v>52</v>
      </c>
      <c r="D25" s="42" t="s">
        <v>101</v>
      </c>
      <c r="E25" s="43">
        <f t="shared" si="0"/>
        <v>41600</v>
      </c>
    </row>
    <row r="26" spans="1:5" x14ac:dyDescent="0.2">
      <c r="A26" s="42">
        <v>25</v>
      </c>
      <c r="B26" s="40" t="s">
        <v>86</v>
      </c>
      <c r="C26" s="41">
        <v>39</v>
      </c>
      <c r="D26" s="42" t="s">
        <v>87</v>
      </c>
      <c r="E26" s="43">
        <f t="shared" si="0"/>
        <v>31200</v>
      </c>
    </row>
    <row r="27" spans="1:5" x14ac:dyDescent="0.2">
      <c r="A27" s="42">
        <v>26</v>
      </c>
      <c r="B27" s="40" t="s">
        <v>100</v>
      </c>
      <c r="C27" s="41">
        <v>52</v>
      </c>
      <c r="D27" s="42" t="s">
        <v>101</v>
      </c>
      <c r="E27" s="43">
        <f t="shared" si="0"/>
        <v>41600</v>
      </c>
    </row>
    <row r="28" spans="1:5" x14ac:dyDescent="0.2">
      <c r="A28" s="42">
        <v>27</v>
      </c>
      <c r="B28" s="40" t="s">
        <v>118</v>
      </c>
      <c r="C28" s="41">
        <v>43</v>
      </c>
      <c r="D28" s="42" t="s">
        <v>119</v>
      </c>
      <c r="E28" s="43">
        <f t="shared" si="0"/>
        <v>34400</v>
      </c>
    </row>
    <row r="29" spans="1:5" x14ac:dyDescent="0.2">
      <c r="A29" s="42">
        <v>28</v>
      </c>
      <c r="B29" s="40" t="s">
        <v>120</v>
      </c>
      <c r="C29" s="41">
        <v>80</v>
      </c>
      <c r="D29" s="42">
        <v>5578</v>
      </c>
      <c r="E29" s="43">
        <f t="shared" si="0"/>
        <v>64000</v>
      </c>
    </row>
    <row r="30" spans="1:5" x14ac:dyDescent="0.2">
      <c r="A30" s="42">
        <v>29</v>
      </c>
      <c r="B30" s="40" t="s">
        <v>94</v>
      </c>
      <c r="C30" s="41">
        <v>35</v>
      </c>
      <c r="D30" s="42" t="s">
        <v>95</v>
      </c>
      <c r="E30" s="43">
        <f t="shared" si="0"/>
        <v>28000</v>
      </c>
    </row>
    <row r="31" spans="1:5" x14ac:dyDescent="0.2">
      <c r="A31" s="42">
        <v>30</v>
      </c>
      <c r="B31" s="40" t="s">
        <v>121</v>
      </c>
      <c r="C31" s="41">
        <v>34</v>
      </c>
      <c r="D31" s="42">
        <v>5720</v>
      </c>
      <c r="E31" s="43">
        <f t="shared" si="0"/>
        <v>27200</v>
      </c>
    </row>
    <row r="32" spans="1:5" x14ac:dyDescent="0.2">
      <c r="A32" s="42">
        <v>31</v>
      </c>
      <c r="B32" s="40" t="s">
        <v>122</v>
      </c>
      <c r="C32" s="41">
        <v>56</v>
      </c>
      <c r="D32" s="42" t="s">
        <v>123</v>
      </c>
      <c r="E32" s="43">
        <f t="shared" si="0"/>
        <v>44800</v>
      </c>
    </row>
    <row r="33" spans="1:5" x14ac:dyDescent="0.2">
      <c r="A33" s="42">
        <v>32</v>
      </c>
      <c r="B33" s="40" t="s">
        <v>124</v>
      </c>
      <c r="C33" s="41">
        <v>78</v>
      </c>
      <c r="D33" s="42" t="s">
        <v>125</v>
      </c>
      <c r="E33" s="43">
        <f t="shared" si="0"/>
        <v>62400</v>
      </c>
    </row>
    <row r="34" spans="1:5" x14ac:dyDescent="0.2">
      <c r="A34" s="42">
        <v>33</v>
      </c>
      <c r="B34" s="40" t="s">
        <v>85</v>
      </c>
      <c r="C34" s="41">
        <v>65</v>
      </c>
      <c r="D34" s="42">
        <v>5756</v>
      </c>
      <c r="E34" s="43">
        <f t="shared" si="0"/>
        <v>52000</v>
      </c>
    </row>
    <row r="35" spans="1:5" x14ac:dyDescent="0.2">
      <c r="A35" s="42">
        <v>34</v>
      </c>
      <c r="B35" s="40" t="s">
        <v>126</v>
      </c>
      <c r="C35" s="41">
        <v>49</v>
      </c>
      <c r="D35" s="42" t="s">
        <v>127</v>
      </c>
      <c r="E35" s="43">
        <f t="shared" si="0"/>
        <v>39200</v>
      </c>
    </row>
    <row r="36" spans="1:5" x14ac:dyDescent="0.2">
      <c r="A36" s="42">
        <v>35</v>
      </c>
      <c r="B36" s="40" t="s">
        <v>128</v>
      </c>
      <c r="C36" s="41">
        <v>63</v>
      </c>
      <c r="D36" s="42" t="s">
        <v>129</v>
      </c>
      <c r="E36" s="43">
        <f t="shared" si="0"/>
        <v>50400</v>
      </c>
    </row>
    <row r="37" spans="1:5" x14ac:dyDescent="0.2">
      <c r="A37" s="42">
        <v>36</v>
      </c>
      <c r="B37" s="40" t="s">
        <v>130</v>
      </c>
      <c r="C37" s="41">
        <v>57</v>
      </c>
      <c r="D37" s="42">
        <v>1569</v>
      </c>
      <c r="E37" s="43">
        <f t="shared" si="0"/>
        <v>45600</v>
      </c>
    </row>
    <row r="38" spans="1:5" x14ac:dyDescent="0.2">
      <c r="A38" s="42">
        <v>37</v>
      </c>
      <c r="B38" s="40" t="s">
        <v>131</v>
      </c>
      <c r="C38" s="41">
        <v>50</v>
      </c>
      <c r="D38" s="42" t="s">
        <v>132</v>
      </c>
      <c r="E38" s="43">
        <f t="shared" si="0"/>
        <v>40000</v>
      </c>
    </row>
    <row r="39" spans="1:5" x14ac:dyDescent="0.2">
      <c r="A39" s="42">
        <v>38</v>
      </c>
      <c r="B39" s="40" t="s">
        <v>133</v>
      </c>
      <c r="C39" s="41">
        <v>50</v>
      </c>
      <c r="D39" s="42" t="s">
        <v>112</v>
      </c>
      <c r="E39" s="43">
        <f t="shared" si="0"/>
        <v>40000</v>
      </c>
    </row>
    <row r="40" spans="1:5" x14ac:dyDescent="0.2">
      <c r="A40" s="42">
        <v>39</v>
      </c>
      <c r="B40" s="40" t="s">
        <v>105</v>
      </c>
      <c r="C40" s="41">
        <v>35</v>
      </c>
      <c r="D40" s="42" t="s">
        <v>106</v>
      </c>
      <c r="E40" s="43">
        <f t="shared" si="0"/>
        <v>28000</v>
      </c>
    </row>
    <row r="41" spans="1:5" x14ac:dyDescent="0.2">
      <c r="A41" s="42">
        <v>40</v>
      </c>
      <c r="B41" s="40" t="s">
        <v>134</v>
      </c>
      <c r="C41" s="41">
        <v>65</v>
      </c>
      <c r="D41" s="42">
        <v>5818</v>
      </c>
      <c r="E41" s="43">
        <f t="shared" si="0"/>
        <v>52000</v>
      </c>
    </row>
    <row r="42" spans="1:5" x14ac:dyDescent="0.2">
      <c r="A42" s="42">
        <v>41</v>
      </c>
      <c r="B42" s="40" t="s">
        <v>135</v>
      </c>
      <c r="C42" s="41">
        <v>32</v>
      </c>
      <c r="D42" s="42" t="s">
        <v>136</v>
      </c>
      <c r="E42" s="43">
        <f t="shared" si="0"/>
        <v>25600</v>
      </c>
    </row>
    <row r="43" spans="1:5" x14ac:dyDescent="0.2">
      <c r="A43" s="42">
        <v>42</v>
      </c>
      <c r="B43" s="40" t="s">
        <v>137</v>
      </c>
      <c r="C43" s="41">
        <v>28</v>
      </c>
      <c r="D43" s="42">
        <v>2625</v>
      </c>
      <c r="E43" s="43">
        <f t="shared" si="0"/>
        <v>22400</v>
      </c>
    </row>
    <row r="44" spans="1:5" x14ac:dyDescent="0.2">
      <c r="A44" s="42">
        <v>43</v>
      </c>
      <c r="B44" s="40" t="s">
        <v>85</v>
      </c>
      <c r="C44" s="41">
        <v>58</v>
      </c>
      <c r="D44" s="42">
        <v>5756</v>
      </c>
      <c r="E44" s="43">
        <f t="shared" si="0"/>
        <v>46400</v>
      </c>
    </row>
    <row r="45" spans="1:5" x14ac:dyDescent="0.2">
      <c r="A45" s="42">
        <v>44</v>
      </c>
      <c r="B45" s="40" t="s">
        <v>138</v>
      </c>
      <c r="C45" s="41">
        <v>39</v>
      </c>
      <c r="D45" s="42" t="s">
        <v>87</v>
      </c>
      <c r="E45" s="43">
        <f t="shared" si="0"/>
        <v>31200</v>
      </c>
    </row>
    <row r="46" spans="1:5" x14ac:dyDescent="0.2">
      <c r="A46" s="42">
        <v>45</v>
      </c>
      <c r="B46" s="40" t="s">
        <v>139</v>
      </c>
      <c r="C46" s="41">
        <v>44</v>
      </c>
      <c r="D46" s="42" t="s">
        <v>140</v>
      </c>
      <c r="E46" s="43">
        <f t="shared" si="0"/>
        <v>35200</v>
      </c>
    </row>
    <row r="47" spans="1:5" x14ac:dyDescent="0.2">
      <c r="A47" s="42">
        <v>46</v>
      </c>
      <c r="B47" s="40" t="s">
        <v>141</v>
      </c>
      <c r="C47" s="41">
        <v>44</v>
      </c>
      <c r="D47" s="42" t="s">
        <v>142</v>
      </c>
      <c r="E47" s="43">
        <f t="shared" si="0"/>
        <v>35200</v>
      </c>
    </row>
    <row r="48" spans="1:5" x14ac:dyDescent="0.2">
      <c r="A48" s="42">
        <v>47</v>
      </c>
      <c r="B48" s="40" t="s">
        <v>94</v>
      </c>
      <c r="C48" s="41">
        <v>35</v>
      </c>
      <c r="D48" s="42" t="s">
        <v>95</v>
      </c>
      <c r="E48" s="43">
        <f t="shared" si="0"/>
        <v>28000</v>
      </c>
    </row>
    <row r="49" spans="1:5" x14ac:dyDescent="0.2">
      <c r="A49" s="42">
        <v>48</v>
      </c>
      <c r="B49" s="40" t="s">
        <v>143</v>
      </c>
      <c r="C49" s="41">
        <v>56</v>
      </c>
      <c r="D49" s="42" t="s">
        <v>144</v>
      </c>
      <c r="E49" s="43">
        <f t="shared" si="0"/>
        <v>44800</v>
      </c>
    </row>
    <row r="50" spans="1:5" x14ac:dyDescent="0.2">
      <c r="A50" s="42">
        <v>49</v>
      </c>
      <c r="B50" s="40" t="s">
        <v>145</v>
      </c>
      <c r="C50" s="41">
        <v>44</v>
      </c>
      <c r="D50" s="42">
        <v>3903</v>
      </c>
      <c r="E50" s="43">
        <f t="shared" si="0"/>
        <v>35200</v>
      </c>
    </row>
    <row r="51" spans="1:5" x14ac:dyDescent="0.2">
      <c r="A51" s="42">
        <v>50</v>
      </c>
      <c r="B51" s="40" t="s">
        <v>111</v>
      </c>
      <c r="C51" s="41">
        <v>60</v>
      </c>
      <c r="D51" s="42" t="s">
        <v>112</v>
      </c>
      <c r="E51" s="43">
        <f t="shared" si="0"/>
        <v>48000</v>
      </c>
    </row>
    <row r="52" spans="1:5" x14ac:dyDescent="0.2">
      <c r="A52" s="42">
        <v>51</v>
      </c>
      <c r="B52" s="40" t="s">
        <v>146</v>
      </c>
      <c r="C52" s="41">
        <v>41</v>
      </c>
      <c r="D52" s="42" t="s">
        <v>147</v>
      </c>
      <c r="E52" s="43">
        <f t="shared" si="0"/>
        <v>32800</v>
      </c>
    </row>
    <row r="53" spans="1:5" x14ac:dyDescent="0.2">
      <c r="A53" s="42">
        <v>52</v>
      </c>
      <c r="B53" s="40" t="s">
        <v>148</v>
      </c>
      <c r="C53" s="41">
        <v>62</v>
      </c>
      <c r="D53" s="42">
        <v>1640</v>
      </c>
      <c r="E53" s="43">
        <f t="shared" si="0"/>
        <v>49600</v>
      </c>
    </row>
    <row r="54" spans="1:5" x14ac:dyDescent="0.2">
      <c r="A54" s="42">
        <v>53</v>
      </c>
      <c r="B54" s="40" t="s">
        <v>105</v>
      </c>
      <c r="C54" s="41">
        <v>78</v>
      </c>
      <c r="D54" s="42" t="s">
        <v>106</v>
      </c>
      <c r="E54" s="43">
        <f t="shared" si="0"/>
        <v>62400</v>
      </c>
    </row>
    <row r="55" spans="1:5" x14ac:dyDescent="0.2">
      <c r="A55" s="42">
        <v>54</v>
      </c>
      <c r="B55" s="40" t="s">
        <v>149</v>
      </c>
      <c r="C55" s="41">
        <v>62</v>
      </c>
      <c r="D55" s="42">
        <v>1768</v>
      </c>
      <c r="E55" s="43">
        <f t="shared" si="0"/>
        <v>49600</v>
      </c>
    </row>
    <row r="56" spans="1:5" x14ac:dyDescent="0.2">
      <c r="A56" s="42">
        <v>55</v>
      </c>
      <c r="B56" s="40" t="s">
        <v>141</v>
      </c>
      <c r="C56" s="41">
        <v>29</v>
      </c>
      <c r="D56" s="42" t="s">
        <v>142</v>
      </c>
      <c r="E56" s="43">
        <f t="shared" si="0"/>
        <v>23200</v>
      </c>
    </row>
    <row r="57" spans="1:5" x14ac:dyDescent="0.2">
      <c r="A57" s="42">
        <v>56</v>
      </c>
      <c r="B57" s="40" t="s">
        <v>105</v>
      </c>
      <c r="C57" s="41">
        <v>50</v>
      </c>
      <c r="D57" s="42" t="s">
        <v>106</v>
      </c>
      <c r="E57" s="43">
        <f t="shared" si="0"/>
        <v>40000</v>
      </c>
    </row>
    <row r="58" spans="1:5" x14ac:dyDescent="0.2">
      <c r="A58" s="42">
        <v>57</v>
      </c>
      <c r="B58" s="40" t="s">
        <v>150</v>
      </c>
      <c r="C58" s="41">
        <v>49</v>
      </c>
      <c r="D58" s="42">
        <v>5912</v>
      </c>
      <c r="E58" s="43">
        <f t="shared" si="0"/>
        <v>39200</v>
      </c>
    </row>
    <row r="59" spans="1:5" x14ac:dyDescent="0.2">
      <c r="A59" s="42">
        <v>58</v>
      </c>
      <c r="B59" s="40" t="s">
        <v>94</v>
      </c>
      <c r="C59" s="41">
        <v>33</v>
      </c>
      <c r="D59" s="42" t="s">
        <v>95</v>
      </c>
      <c r="E59" s="43">
        <f t="shared" si="0"/>
        <v>26400</v>
      </c>
    </row>
    <row r="60" spans="1:5" x14ac:dyDescent="0.2">
      <c r="A60" s="42">
        <v>59</v>
      </c>
      <c r="B60" s="40" t="s">
        <v>91</v>
      </c>
      <c r="C60" s="41">
        <v>51</v>
      </c>
      <c r="D60" s="42" t="s">
        <v>92</v>
      </c>
      <c r="E60" s="43">
        <f t="shared" si="0"/>
        <v>40800</v>
      </c>
    </row>
    <row r="61" spans="1:5" x14ac:dyDescent="0.2">
      <c r="A61" s="42">
        <v>60</v>
      </c>
      <c r="B61" s="40" t="s">
        <v>151</v>
      </c>
      <c r="C61" s="41">
        <v>26</v>
      </c>
      <c r="D61" s="42" t="s">
        <v>152</v>
      </c>
      <c r="E61" s="43">
        <f t="shared" si="0"/>
        <v>20800</v>
      </c>
    </row>
    <row r="62" spans="1:5" x14ac:dyDescent="0.2">
      <c r="A62" s="42">
        <v>61</v>
      </c>
      <c r="B62" s="40" t="s">
        <v>153</v>
      </c>
      <c r="C62" s="41">
        <v>47</v>
      </c>
      <c r="D62" s="42" t="s">
        <v>154</v>
      </c>
      <c r="E62" s="43">
        <f t="shared" si="0"/>
        <v>37600</v>
      </c>
    </row>
    <row r="63" spans="1:5" x14ac:dyDescent="0.2">
      <c r="A63" s="42">
        <v>62</v>
      </c>
      <c r="B63" s="40" t="s">
        <v>104</v>
      </c>
      <c r="C63" s="41">
        <v>70</v>
      </c>
      <c r="D63" s="42">
        <v>5876</v>
      </c>
      <c r="E63" s="43">
        <f t="shared" si="0"/>
        <v>56000</v>
      </c>
    </row>
    <row r="64" spans="1:5" x14ac:dyDescent="0.2">
      <c r="A64" s="42">
        <v>63</v>
      </c>
      <c r="B64" s="40" t="s">
        <v>104</v>
      </c>
      <c r="C64" s="41">
        <v>33.32</v>
      </c>
      <c r="D64" s="42">
        <v>5876</v>
      </c>
      <c r="E64" s="43">
        <f t="shared" si="0"/>
        <v>26656</v>
      </c>
    </row>
    <row r="65" spans="1:5" x14ac:dyDescent="0.2">
      <c r="A65" s="42">
        <v>64</v>
      </c>
      <c r="B65" s="40" t="s">
        <v>155</v>
      </c>
      <c r="C65" s="41">
        <v>69.77</v>
      </c>
      <c r="D65" s="42">
        <v>5717</v>
      </c>
      <c r="E65" s="43">
        <f t="shared" si="0"/>
        <v>55816</v>
      </c>
    </row>
    <row r="66" spans="1:5" x14ac:dyDescent="0.2">
      <c r="A66" s="42">
        <v>65</v>
      </c>
      <c r="B66" s="40" t="s">
        <v>94</v>
      </c>
      <c r="C66" s="41">
        <v>24</v>
      </c>
      <c r="D66" s="42" t="s">
        <v>95</v>
      </c>
      <c r="E66" s="43">
        <f t="shared" si="0"/>
        <v>19200</v>
      </c>
    </row>
    <row r="67" spans="1:5" x14ac:dyDescent="0.2">
      <c r="A67" s="42">
        <v>66</v>
      </c>
      <c r="B67" s="40" t="s">
        <v>85</v>
      </c>
      <c r="C67" s="41">
        <v>40</v>
      </c>
      <c r="D67" s="42">
        <v>5756</v>
      </c>
      <c r="E67" s="43">
        <f t="shared" ref="E67:E112" si="1">800*C67</f>
        <v>32000</v>
      </c>
    </row>
    <row r="68" spans="1:5" x14ac:dyDescent="0.2">
      <c r="A68" s="42">
        <v>67</v>
      </c>
      <c r="B68" s="40" t="s">
        <v>156</v>
      </c>
      <c r="C68" s="41">
        <v>49.22</v>
      </c>
      <c r="D68" s="42" t="s">
        <v>99</v>
      </c>
      <c r="E68" s="43">
        <f t="shared" si="1"/>
        <v>39376</v>
      </c>
    </row>
    <row r="69" spans="1:5" x14ac:dyDescent="0.2">
      <c r="A69" s="42">
        <v>68</v>
      </c>
      <c r="B69" s="40" t="s">
        <v>157</v>
      </c>
      <c r="C69" s="41">
        <v>24.46</v>
      </c>
      <c r="D69" s="42" t="s">
        <v>158</v>
      </c>
      <c r="E69" s="43">
        <f t="shared" si="1"/>
        <v>19568</v>
      </c>
    </row>
    <row r="70" spans="1:5" x14ac:dyDescent="0.2">
      <c r="A70" s="42">
        <v>69</v>
      </c>
      <c r="B70" s="40" t="s">
        <v>159</v>
      </c>
      <c r="C70" s="41">
        <v>62</v>
      </c>
      <c r="D70" s="42" t="s">
        <v>154</v>
      </c>
      <c r="E70" s="43">
        <f t="shared" si="1"/>
        <v>49600</v>
      </c>
    </row>
    <row r="71" spans="1:5" x14ac:dyDescent="0.2">
      <c r="A71" s="42">
        <v>70</v>
      </c>
      <c r="B71" s="40" t="s">
        <v>160</v>
      </c>
      <c r="C71" s="41">
        <v>58.94</v>
      </c>
      <c r="D71" s="42">
        <v>5257</v>
      </c>
      <c r="E71" s="43">
        <f t="shared" si="1"/>
        <v>47152</v>
      </c>
    </row>
    <row r="72" spans="1:5" x14ac:dyDescent="0.2">
      <c r="A72" s="42">
        <v>71</v>
      </c>
      <c r="B72" s="40" t="s">
        <v>161</v>
      </c>
      <c r="C72" s="41">
        <v>49.44</v>
      </c>
      <c r="D72" s="42">
        <v>2515</v>
      </c>
      <c r="E72" s="43">
        <f t="shared" si="1"/>
        <v>39552</v>
      </c>
    </row>
    <row r="73" spans="1:5" x14ac:dyDescent="0.2">
      <c r="A73" s="42">
        <v>72</v>
      </c>
      <c r="B73" s="40" t="s">
        <v>162</v>
      </c>
      <c r="C73" s="41">
        <v>18</v>
      </c>
      <c r="D73" s="42" t="s">
        <v>163</v>
      </c>
      <c r="E73" s="43">
        <f t="shared" si="1"/>
        <v>14400</v>
      </c>
    </row>
    <row r="74" spans="1:5" x14ac:dyDescent="0.2">
      <c r="A74" s="42">
        <v>73</v>
      </c>
      <c r="B74" s="40" t="s">
        <v>164</v>
      </c>
      <c r="C74" s="41">
        <v>49</v>
      </c>
      <c r="D74" s="42" t="s">
        <v>165</v>
      </c>
      <c r="E74" s="43">
        <f t="shared" si="1"/>
        <v>39200</v>
      </c>
    </row>
    <row r="75" spans="1:5" x14ac:dyDescent="0.2">
      <c r="A75" s="42">
        <v>74</v>
      </c>
      <c r="B75" s="40" t="s">
        <v>166</v>
      </c>
      <c r="C75" s="41">
        <v>56</v>
      </c>
      <c r="D75" s="42" t="s">
        <v>167</v>
      </c>
      <c r="E75" s="43">
        <f t="shared" si="1"/>
        <v>44800</v>
      </c>
    </row>
    <row r="76" spans="1:5" x14ac:dyDescent="0.2">
      <c r="A76" s="42">
        <v>75</v>
      </c>
      <c r="B76" s="40" t="s">
        <v>168</v>
      </c>
      <c r="C76" s="41">
        <v>54.46</v>
      </c>
      <c r="D76" s="42" t="s">
        <v>169</v>
      </c>
      <c r="E76" s="43">
        <f t="shared" si="1"/>
        <v>43568</v>
      </c>
    </row>
    <row r="77" spans="1:5" x14ac:dyDescent="0.2">
      <c r="A77" s="42">
        <v>76</v>
      </c>
      <c r="B77" s="40" t="s">
        <v>170</v>
      </c>
      <c r="C77" s="41">
        <v>50</v>
      </c>
      <c r="D77" s="42" t="s">
        <v>171</v>
      </c>
      <c r="E77" s="43">
        <f t="shared" si="1"/>
        <v>40000</v>
      </c>
    </row>
    <row r="78" spans="1:5" x14ac:dyDescent="0.2">
      <c r="A78" s="42">
        <v>77</v>
      </c>
      <c r="B78" s="40" t="s">
        <v>172</v>
      </c>
      <c r="C78" s="41">
        <v>79</v>
      </c>
      <c r="D78" s="42">
        <v>1768</v>
      </c>
      <c r="E78" s="43">
        <f t="shared" si="1"/>
        <v>63200</v>
      </c>
    </row>
    <row r="79" spans="1:5" x14ac:dyDescent="0.2">
      <c r="A79" s="42">
        <v>78</v>
      </c>
      <c r="B79" s="40" t="s">
        <v>173</v>
      </c>
      <c r="C79" s="41">
        <v>81.02</v>
      </c>
      <c r="D79" s="42">
        <v>5879</v>
      </c>
      <c r="E79" s="43">
        <f t="shared" si="1"/>
        <v>64816</v>
      </c>
    </row>
    <row r="80" spans="1:5" x14ac:dyDescent="0.2">
      <c r="A80" s="42">
        <v>79</v>
      </c>
      <c r="B80" s="40" t="s">
        <v>139</v>
      </c>
      <c r="C80" s="41">
        <v>44</v>
      </c>
      <c r="D80" s="42" t="s">
        <v>140</v>
      </c>
      <c r="E80" s="43">
        <f t="shared" si="1"/>
        <v>35200</v>
      </c>
    </row>
    <row r="81" spans="1:5" x14ac:dyDescent="0.2">
      <c r="A81" s="42">
        <v>80</v>
      </c>
      <c r="B81" s="40" t="s">
        <v>174</v>
      </c>
      <c r="C81" s="41">
        <v>79</v>
      </c>
      <c r="D81" s="42">
        <v>5923</v>
      </c>
      <c r="E81" s="43">
        <f t="shared" si="1"/>
        <v>63200</v>
      </c>
    </row>
    <row r="82" spans="1:5" x14ac:dyDescent="0.2">
      <c r="A82" s="42">
        <v>81</v>
      </c>
      <c r="B82" s="40" t="s">
        <v>175</v>
      </c>
      <c r="C82" s="41">
        <v>46</v>
      </c>
      <c r="D82" s="42" t="s">
        <v>176</v>
      </c>
      <c r="E82" s="43">
        <f t="shared" si="1"/>
        <v>36800</v>
      </c>
    </row>
    <row r="83" spans="1:5" x14ac:dyDescent="0.2">
      <c r="A83" s="42">
        <v>82</v>
      </c>
      <c r="B83" s="40" t="s">
        <v>126</v>
      </c>
      <c r="C83" s="41">
        <v>31</v>
      </c>
      <c r="D83" s="42" t="s">
        <v>127</v>
      </c>
      <c r="E83" s="43">
        <f t="shared" si="1"/>
        <v>24800</v>
      </c>
    </row>
    <row r="84" spans="1:5" x14ac:dyDescent="0.2">
      <c r="A84" s="42">
        <v>83</v>
      </c>
      <c r="B84" s="40" t="s">
        <v>104</v>
      </c>
      <c r="C84" s="41">
        <v>20</v>
      </c>
      <c r="D84" s="42">
        <v>5876</v>
      </c>
      <c r="E84" s="43">
        <f t="shared" si="1"/>
        <v>16000</v>
      </c>
    </row>
    <row r="85" spans="1:5" x14ac:dyDescent="0.2">
      <c r="A85" s="42">
        <v>84</v>
      </c>
      <c r="B85" s="40" t="s">
        <v>177</v>
      </c>
      <c r="C85" s="41">
        <v>33.51</v>
      </c>
      <c r="D85" s="42">
        <v>2802</v>
      </c>
      <c r="E85" s="43">
        <f t="shared" si="1"/>
        <v>26808</v>
      </c>
    </row>
    <row r="86" spans="1:5" x14ac:dyDescent="0.2">
      <c r="A86" s="42">
        <v>85</v>
      </c>
      <c r="B86" s="40" t="s">
        <v>178</v>
      </c>
      <c r="C86" s="41">
        <v>46.58</v>
      </c>
      <c r="D86" s="42">
        <v>5875</v>
      </c>
      <c r="E86" s="43">
        <f t="shared" si="1"/>
        <v>37264</v>
      </c>
    </row>
    <row r="87" spans="1:5" x14ac:dyDescent="0.2">
      <c r="A87" s="42">
        <v>86</v>
      </c>
      <c r="B87" s="40" t="s">
        <v>179</v>
      </c>
      <c r="C87" s="41">
        <v>36</v>
      </c>
      <c r="D87" s="42">
        <v>1829</v>
      </c>
      <c r="E87" s="43">
        <f t="shared" si="1"/>
        <v>28800</v>
      </c>
    </row>
    <row r="88" spans="1:5" x14ac:dyDescent="0.2">
      <c r="A88" s="42">
        <v>87</v>
      </c>
      <c r="B88" s="40" t="s">
        <v>180</v>
      </c>
      <c r="C88" s="41">
        <v>53.21</v>
      </c>
      <c r="D88" s="42">
        <v>3319</v>
      </c>
      <c r="E88" s="43">
        <f t="shared" si="1"/>
        <v>42568</v>
      </c>
    </row>
    <row r="89" spans="1:5" x14ac:dyDescent="0.2">
      <c r="A89" s="42">
        <v>88</v>
      </c>
      <c r="B89" s="40" t="s">
        <v>181</v>
      </c>
      <c r="C89" s="41">
        <v>70</v>
      </c>
      <c r="D89" s="42" t="s">
        <v>182</v>
      </c>
      <c r="E89" s="43">
        <f t="shared" si="1"/>
        <v>56000</v>
      </c>
    </row>
    <row r="90" spans="1:5" x14ac:dyDescent="0.2">
      <c r="A90" s="42">
        <v>89</v>
      </c>
      <c r="B90" s="40" t="s">
        <v>157</v>
      </c>
      <c r="C90" s="41">
        <v>24.46</v>
      </c>
      <c r="D90" s="42" t="s">
        <v>158</v>
      </c>
      <c r="E90" s="43">
        <f t="shared" si="1"/>
        <v>19568</v>
      </c>
    </row>
    <row r="91" spans="1:5" x14ac:dyDescent="0.2">
      <c r="A91" s="42">
        <v>90</v>
      </c>
      <c r="B91" s="40" t="s">
        <v>183</v>
      </c>
      <c r="C91" s="41">
        <v>91</v>
      </c>
      <c r="D91" s="42" t="s">
        <v>184</v>
      </c>
      <c r="E91" s="43">
        <f t="shared" si="1"/>
        <v>72800</v>
      </c>
    </row>
    <row r="92" spans="1:5" x14ac:dyDescent="0.2">
      <c r="A92" s="42">
        <v>91</v>
      </c>
      <c r="B92" s="40" t="s">
        <v>185</v>
      </c>
      <c r="C92" s="41">
        <v>52</v>
      </c>
      <c r="D92" s="42" t="s">
        <v>186</v>
      </c>
      <c r="E92" s="43">
        <f t="shared" si="1"/>
        <v>41600</v>
      </c>
    </row>
    <row r="93" spans="1:5" x14ac:dyDescent="0.2">
      <c r="A93" s="42">
        <v>92</v>
      </c>
      <c r="B93" s="40" t="s">
        <v>187</v>
      </c>
      <c r="C93" s="41">
        <v>81.53</v>
      </c>
      <c r="D93" s="42">
        <v>5255</v>
      </c>
      <c r="E93" s="43">
        <f t="shared" si="1"/>
        <v>65224</v>
      </c>
    </row>
    <row r="94" spans="1:5" x14ac:dyDescent="0.2">
      <c r="A94" s="42">
        <v>93</v>
      </c>
      <c r="B94" s="40" t="s">
        <v>126</v>
      </c>
      <c r="C94" s="41">
        <v>30.81</v>
      </c>
      <c r="D94" s="42" t="s">
        <v>127</v>
      </c>
      <c r="E94" s="43">
        <f t="shared" si="1"/>
        <v>24648</v>
      </c>
    </row>
    <row r="95" spans="1:5" x14ac:dyDescent="0.2">
      <c r="A95" s="42">
        <v>94</v>
      </c>
      <c r="B95" s="40" t="s">
        <v>188</v>
      </c>
      <c r="C95" s="41">
        <v>31.7</v>
      </c>
      <c r="D95" s="42" t="s">
        <v>87</v>
      </c>
      <c r="E95" s="43">
        <f t="shared" si="1"/>
        <v>25360</v>
      </c>
    </row>
    <row r="96" spans="1:5" x14ac:dyDescent="0.2">
      <c r="A96" s="42">
        <v>95</v>
      </c>
      <c r="B96" s="40" t="s">
        <v>189</v>
      </c>
      <c r="C96" s="41">
        <v>38.950000000000003</v>
      </c>
      <c r="D96" s="42" t="s">
        <v>87</v>
      </c>
      <c r="E96" s="43">
        <f t="shared" si="1"/>
        <v>31160.000000000004</v>
      </c>
    </row>
    <row r="97" spans="1:5" x14ac:dyDescent="0.2">
      <c r="A97" s="42">
        <v>96</v>
      </c>
      <c r="B97" s="40" t="s">
        <v>190</v>
      </c>
      <c r="C97" s="41">
        <v>33</v>
      </c>
      <c r="D97" s="42" t="s">
        <v>191</v>
      </c>
      <c r="E97" s="43">
        <f t="shared" si="1"/>
        <v>26400</v>
      </c>
    </row>
    <row r="98" spans="1:5" x14ac:dyDescent="0.2">
      <c r="A98" s="42">
        <v>97</v>
      </c>
      <c r="B98" s="40" t="s">
        <v>111</v>
      </c>
      <c r="C98" s="41">
        <v>62.18</v>
      </c>
      <c r="D98" s="42" t="s">
        <v>112</v>
      </c>
      <c r="E98" s="43">
        <f t="shared" si="1"/>
        <v>49744</v>
      </c>
    </row>
    <row r="99" spans="1:5" x14ac:dyDescent="0.2">
      <c r="A99" s="42">
        <v>98</v>
      </c>
      <c r="B99" s="40" t="s">
        <v>145</v>
      </c>
      <c r="C99" s="41">
        <v>82.31</v>
      </c>
      <c r="D99" s="42">
        <v>3903</v>
      </c>
      <c r="E99" s="43">
        <f t="shared" si="1"/>
        <v>65848</v>
      </c>
    </row>
    <row r="100" spans="1:5" x14ac:dyDescent="0.2">
      <c r="A100" s="42">
        <v>99</v>
      </c>
      <c r="B100" s="40" t="s">
        <v>166</v>
      </c>
      <c r="C100" s="41">
        <v>51</v>
      </c>
      <c r="D100" s="42" t="s">
        <v>167</v>
      </c>
      <c r="E100" s="43">
        <f t="shared" si="1"/>
        <v>40800</v>
      </c>
    </row>
    <row r="101" spans="1:5" x14ac:dyDescent="0.2">
      <c r="A101" s="42">
        <v>100</v>
      </c>
      <c r="B101" s="40" t="s">
        <v>94</v>
      </c>
      <c r="C101" s="41">
        <v>24.46</v>
      </c>
      <c r="D101" s="42" t="s">
        <v>95</v>
      </c>
      <c r="E101" s="43">
        <f t="shared" si="1"/>
        <v>19568</v>
      </c>
    </row>
    <row r="102" spans="1:5" x14ac:dyDescent="0.2">
      <c r="A102" s="42">
        <v>101</v>
      </c>
      <c r="B102" s="40" t="s">
        <v>192</v>
      </c>
      <c r="C102" s="41">
        <v>51.38</v>
      </c>
      <c r="D102" s="42" t="s">
        <v>193</v>
      </c>
      <c r="E102" s="43">
        <f t="shared" si="1"/>
        <v>41104</v>
      </c>
    </row>
    <row r="103" spans="1:5" x14ac:dyDescent="0.2">
      <c r="A103" s="42">
        <v>102</v>
      </c>
      <c r="B103" s="40" t="s">
        <v>194</v>
      </c>
      <c r="C103" s="41">
        <v>53</v>
      </c>
      <c r="D103" s="42" t="s">
        <v>195</v>
      </c>
      <c r="E103" s="43">
        <f t="shared" si="1"/>
        <v>42400</v>
      </c>
    </row>
    <row r="104" spans="1:5" x14ac:dyDescent="0.2">
      <c r="A104" s="42">
        <v>103</v>
      </c>
      <c r="B104" s="40" t="s">
        <v>196</v>
      </c>
      <c r="C104" s="41">
        <v>27</v>
      </c>
      <c r="D104" s="42" t="s">
        <v>197</v>
      </c>
      <c r="E104" s="43">
        <f t="shared" si="1"/>
        <v>21600</v>
      </c>
    </row>
    <row r="105" spans="1:5" x14ac:dyDescent="0.2">
      <c r="A105" s="42">
        <v>104</v>
      </c>
      <c r="B105" s="40" t="s">
        <v>122</v>
      </c>
      <c r="C105" s="41">
        <v>68</v>
      </c>
      <c r="D105" s="42" t="s">
        <v>123</v>
      </c>
      <c r="E105" s="43">
        <f t="shared" si="1"/>
        <v>54400</v>
      </c>
    </row>
    <row r="106" spans="1:5" x14ac:dyDescent="0.2">
      <c r="A106" s="42">
        <v>105</v>
      </c>
      <c r="B106" s="40" t="s">
        <v>198</v>
      </c>
      <c r="C106" s="41">
        <v>66.239999999999995</v>
      </c>
      <c r="D106" s="42">
        <v>5887</v>
      </c>
      <c r="E106" s="43">
        <f t="shared" si="1"/>
        <v>52991.999999999993</v>
      </c>
    </row>
    <row r="107" spans="1:5" x14ac:dyDescent="0.2">
      <c r="A107" s="42">
        <v>106</v>
      </c>
      <c r="B107" s="40" t="s">
        <v>199</v>
      </c>
      <c r="C107" s="41">
        <v>33</v>
      </c>
      <c r="D107" s="42" t="s">
        <v>200</v>
      </c>
      <c r="E107" s="43">
        <f t="shared" si="1"/>
        <v>26400</v>
      </c>
    </row>
    <row r="108" spans="1:5" x14ac:dyDescent="0.2">
      <c r="A108" s="42">
        <v>107</v>
      </c>
      <c r="B108" s="40" t="s">
        <v>157</v>
      </c>
      <c r="C108" s="41">
        <v>24</v>
      </c>
      <c r="D108" s="42" t="s">
        <v>158</v>
      </c>
      <c r="E108" s="43">
        <f t="shared" si="1"/>
        <v>19200</v>
      </c>
    </row>
    <row r="109" spans="1:5" x14ac:dyDescent="0.2">
      <c r="A109" s="42">
        <v>108</v>
      </c>
      <c r="B109" s="40" t="s">
        <v>201</v>
      </c>
      <c r="C109" s="41">
        <v>79.77</v>
      </c>
      <c r="D109" s="42" t="s">
        <v>202</v>
      </c>
      <c r="E109" s="43">
        <f t="shared" si="1"/>
        <v>63816</v>
      </c>
    </row>
    <row r="110" spans="1:5" x14ac:dyDescent="0.2">
      <c r="A110" s="42">
        <v>109</v>
      </c>
      <c r="B110" s="44" t="s">
        <v>203</v>
      </c>
      <c r="C110" s="45">
        <v>52</v>
      </c>
      <c r="D110" s="42" t="s">
        <v>101</v>
      </c>
      <c r="E110" s="43">
        <f t="shared" si="1"/>
        <v>41600</v>
      </c>
    </row>
    <row r="111" spans="1:5" x14ac:dyDescent="0.2">
      <c r="A111" s="42">
        <v>110</v>
      </c>
      <c r="B111" s="40" t="s">
        <v>133</v>
      </c>
      <c r="C111" s="41">
        <v>28</v>
      </c>
      <c r="D111" s="42" t="s">
        <v>112</v>
      </c>
      <c r="E111" s="43">
        <f t="shared" si="1"/>
        <v>22400</v>
      </c>
    </row>
    <row r="112" spans="1:5" x14ac:dyDescent="0.2">
      <c r="A112" s="42">
        <v>111</v>
      </c>
      <c r="B112" s="40" t="s">
        <v>91</v>
      </c>
      <c r="C112" s="41">
        <v>33</v>
      </c>
      <c r="D112" s="42" t="s">
        <v>92</v>
      </c>
      <c r="E112" s="43">
        <f t="shared" si="1"/>
        <v>26400</v>
      </c>
    </row>
    <row r="113" spans="1:5" x14ac:dyDescent="0.2">
      <c r="A113" s="46"/>
      <c r="B113" s="46"/>
      <c r="C113" s="47">
        <f>SUM(C2:C112)</f>
        <v>5331.7200000000012</v>
      </c>
      <c r="D113" s="42" t="s">
        <v>204</v>
      </c>
      <c r="E113" s="43">
        <f>SUM(E2:E112)</f>
        <v>4265376</v>
      </c>
    </row>
  </sheetData>
  <sheetProtection algorithmName="SHA-512" hashValue="pdbCux4/I2/rcI/DuyIi0K0hnuG/rK/MPobDNduCGimT6RL9koX0TKr4E0CTVqVYUG/wvtOjwOROZsNdyLw65w==" saltValue="c79ycvnrakUTS8TPy46o2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D17"/>
  <sheetViews>
    <sheetView workbookViewId="0">
      <selection activeCell="G14" sqref="G14"/>
    </sheetView>
  </sheetViews>
  <sheetFormatPr defaultRowHeight="12.75" x14ac:dyDescent="0.2"/>
  <cols>
    <col min="2" max="2" width="16.7109375" customWidth="1"/>
    <col min="3" max="3" width="42.42578125" customWidth="1"/>
    <col min="4" max="4" width="32" style="91" customWidth="1"/>
  </cols>
  <sheetData>
    <row r="2" spans="2:4" ht="15.75" x14ac:dyDescent="0.2">
      <c r="B2" s="14" t="s">
        <v>43</v>
      </c>
      <c r="C2" s="1"/>
      <c r="D2" s="85"/>
    </row>
    <row r="3" spans="2:4" ht="13.5" thickBot="1" x14ac:dyDescent="0.25">
      <c r="B3" s="1"/>
      <c r="C3" s="1"/>
      <c r="D3" s="85"/>
    </row>
    <row r="4" spans="2:4" ht="26.25" thickBot="1" x14ac:dyDescent="0.25">
      <c r="B4" s="117" t="s">
        <v>36</v>
      </c>
      <c r="C4" s="118"/>
      <c r="D4" s="86" t="s">
        <v>59</v>
      </c>
    </row>
    <row r="5" spans="2:4" ht="13.5" thickBot="1" x14ac:dyDescent="0.25">
      <c r="B5" s="15" t="s">
        <v>37</v>
      </c>
      <c r="C5" s="16" t="s">
        <v>44</v>
      </c>
      <c r="D5" s="87"/>
    </row>
    <row r="6" spans="2:4" ht="13.5" thickBot="1" x14ac:dyDescent="0.25">
      <c r="B6" s="53" t="s">
        <v>283</v>
      </c>
      <c r="C6" s="1" t="s">
        <v>284</v>
      </c>
      <c r="D6" s="87"/>
    </row>
    <row r="7" spans="2:4" ht="13.5" thickBot="1" x14ac:dyDescent="0.25">
      <c r="B7" s="119" t="s">
        <v>38</v>
      </c>
      <c r="C7" s="120"/>
      <c r="D7" s="88">
        <f>SUM(D5:D6)</f>
        <v>0</v>
      </c>
    </row>
    <row r="8" spans="2:4" ht="13.5" thickBot="1" x14ac:dyDescent="0.25">
      <c r="B8" s="119" t="s">
        <v>26</v>
      </c>
      <c r="C8" s="120"/>
      <c r="D8" s="88">
        <f>ROUND((D7*25%),2)</f>
        <v>0</v>
      </c>
    </row>
    <row r="9" spans="2:4" ht="13.5" thickBot="1" x14ac:dyDescent="0.25">
      <c r="B9" s="119" t="s">
        <v>39</v>
      </c>
      <c r="C9" s="120"/>
      <c r="D9" s="88">
        <f>SUM(D7:D8)</f>
        <v>0</v>
      </c>
    </row>
    <row r="10" spans="2:4" x14ac:dyDescent="0.2">
      <c r="B10" s="1"/>
      <c r="C10" s="1"/>
      <c r="D10" s="85"/>
    </row>
    <row r="11" spans="2:4" x14ac:dyDescent="0.2">
      <c r="B11" s="1"/>
      <c r="C11" s="1"/>
      <c r="D11" s="85"/>
    </row>
    <row r="12" spans="2:4" ht="15" x14ac:dyDescent="0.25">
      <c r="B12" s="17" t="s">
        <v>282</v>
      </c>
      <c r="C12" s="11"/>
      <c r="D12" s="89"/>
    </row>
    <row r="13" spans="2:4" ht="15" x14ac:dyDescent="0.25">
      <c r="B13" s="11"/>
      <c r="C13" s="11"/>
      <c r="D13" s="89"/>
    </row>
    <row r="14" spans="2:4" ht="15" x14ac:dyDescent="0.25">
      <c r="B14" s="18"/>
      <c r="C14" s="18"/>
      <c r="D14" s="90" t="s">
        <v>40</v>
      </c>
    </row>
    <row r="15" spans="2:4" ht="15" x14ac:dyDescent="0.25">
      <c r="B15" s="18"/>
      <c r="C15" s="18"/>
      <c r="D15" s="90"/>
    </row>
    <row r="16" spans="2:4" ht="15" x14ac:dyDescent="0.25">
      <c r="B16" s="11"/>
      <c r="C16" s="11"/>
      <c r="D16" s="90" t="s">
        <v>41</v>
      </c>
    </row>
    <row r="17" spans="2:4" ht="15" x14ac:dyDescent="0.25">
      <c r="B17" s="11"/>
      <c r="C17" s="11"/>
      <c r="D17" s="90" t="s">
        <v>42</v>
      </c>
    </row>
  </sheetData>
  <sheetProtection algorithmName="SHA-512" hashValue="cjfhz7aQN5K0HykxvuDnWZ7kJUmQAuRHOod45rU8JCrLcFItqs+hyF3bR6hvQ3UJlOCH6vZhhYHoZqhg4k0/nw==" saltValue="W0frnEwO3RmTY6LQUyN5Jg==" spinCount="100000" sheet="1" objects="1" scenarios="1"/>
  <mergeCells count="4">
    <mergeCell ref="B4:C4"/>
    <mergeCell ref="B7:C7"/>
    <mergeCell ref="B8:C8"/>
    <mergeCell ref="B9:C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Troškovnik All Risks</vt:lpstr>
      <vt:lpstr>Građevinski objekti i oprema</vt:lpstr>
      <vt:lpstr>Troškovnik osiguranje stanova</vt:lpstr>
      <vt:lpstr>Popis stanova</vt:lpstr>
      <vt:lpstr>Troškovnik 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Antonija Kranjac Popović</cp:lastModifiedBy>
  <cp:lastPrinted>2025-06-04T11:52:49Z</cp:lastPrinted>
  <dcterms:created xsi:type="dcterms:W3CDTF">2016-06-02T09:23:32Z</dcterms:created>
  <dcterms:modified xsi:type="dcterms:W3CDTF">2025-06-05T08:15:58Z</dcterms:modified>
</cp:coreProperties>
</file>